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'Лист3'!$A$1:$H$241</definedName>
  </definedNames>
  <calcPr fullCalcOnLoad="1"/>
</workbook>
</file>

<file path=xl/sharedStrings.xml><?xml version="1.0" encoding="utf-8"?>
<sst xmlns="http://schemas.openxmlformats.org/spreadsheetml/2006/main" count="727" uniqueCount="254">
  <si>
    <t>к решению Совета депутатов</t>
  </si>
  <si>
    <t>Дружногорского городского поселения</t>
  </si>
  <si>
    <t>Ведомственная структура  расходов бюджета Дружногорского городского поселения на 2014 год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</si>
  <si>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</si>
  <si>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</si>
  <si>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</si>
  <si>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</si>
  <si>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Сумма (тысяч рублей) 2014 год</t>
  </si>
  <si>
    <t>Администрация Дружногорского городского поселения</t>
  </si>
  <si>
    <t>Общегосударственные вопросы</t>
  </si>
  <si>
    <t>0100</t>
  </si>
  <si>
    <t>Функционирование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</si>
  <si>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</si>
  <si>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</si>
  <si>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</si>
  <si>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0103</t>
  </si>
  <si>
    <t>0104</t>
  </si>
  <si>
    <t>0107</t>
  </si>
  <si>
    <t>0111</t>
  </si>
  <si>
    <t>0113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</si>
  <si>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</si>
  <si>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</si>
  <si>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</si>
  <si>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</si>
  <si>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</si>
  <si>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</si>
  <si>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Общеэкономические расходы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</si>
  <si>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</si>
  <si>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</si>
  <si>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</si>
  <si>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</si>
  <si>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</si>
  <si>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</si>
  <si>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</si>
  <si>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</si>
  <si>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</si>
  <si>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Молодежная политика и оздоровление детей</t>
  </si>
  <si>
    <t>Культура, кинематография, средства массовой информации</t>
  </si>
  <si>
    <t>Культура</t>
  </si>
  <si>
    <t>Социальное обеспечение</t>
  </si>
  <si>
    <t>Пенсионное обеспечение</t>
  </si>
  <si>
    <t>Физическая культура и спорт</t>
  </si>
  <si>
    <t>Физическая культура</t>
  </si>
  <si>
    <t>0203</t>
  </si>
  <si>
    <t>0309</t>
  </si>
  <si>
    <t>0310</t>
  </si>
  <si>
    <t>0401</t>
  </si>
  <si>
    <t>0409</t>
  </si>
  <si>
    <t>0410</t>
  </si>
  <si>
    <t>0412</t>
  </si>
  <si>
    <t>0501</t>
  </si>
  <si>
    <t>0502</t>
  </si>
  <si>
    <t>0503</t>
  </si>
  <si>
    <t>0505</t>
  </si>
  <si>
    <t>0707</t>
  </si>
  <si>
    <t>0801</t>
  </si>
  <si>
    <t>1001</t>
  </si>
  <si>
    <t>1101</t>
  </si>
  <si>
    <t>0200</t>
  </si>
  <si>
    <t>0300</t>
  </si>
  <si>
    <t>0400</t>
  </si>
  <si>
    <t>0500</t>
  </si>
  <si>
    <t>0700</t>
  </si>
  <si>
    <t>0800</t>
  </si>
  <si>
    <t>1000</t>
  </si>
  <si>
    <t>1100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</si>
  <si>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</si>
  <si>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Депутаты представительного органа муниципального образования</t>
  </si>
  <si>
    <t>6181105</t>
  </si>
  <si>
    <t>6180000</t>
  </si>
  <si>
    <t>Содержание органов местного самоуправления</t>
  </si>
  <si>
    <t>6170000</t>
  </si>
  <si>
    <t>Обеспечение деятельности органов управления</t>
  </si>
  <si>
    <t>Расходы на выплаты муниципальным служащим органов местного самоуправления</t>
  </si>
  <si>
    <t>6100000</t>
  </si>
  <si>
    <t>6171102</t>
  </si>
  <si>
    <t>Муниципальные служащие органов местного самоуправления (ФОТ)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</si>
  <si>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</si>
  <si>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</si>
  <si>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Глава местной администрации (исполнительно-распорядительного органа муниципального образования)</t>
  </si>
  <si>
    <t>6171104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</si>
  <si>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</si>
  <si>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6177134</t>
  </si>
  <si>
    <t>244</t>
  </si>
  <si>
    <t>Прочая закупка товаров, работ и услуг для обеспечения государственных (муниципальных) нужд</t>
  </si>
  <si>
    <t>Содержание органов местного самоуправления,  том числе оплата труда немуниципальных служащих</t>
  </si>
  <si>
    <t>6181103</t>
  </si>
  <si>
    <t>122</t>
  </si>
  <si>
    <t>Иные выплаты персоналу  государственных (муниципальных) органов, за исключением фонда оплаты труда</t>
  </si>
  <si>
    <t>321</t>
  </si>
  <si>
    <t>Пособия, компенсации и иные социальные выплаты гражданам, кроме публичных нормативных обязательств</t>
  </si>
  <si>
    <t>852</t>
  </si>
  <si>
    <t>Уплата прочих  налогов, сборов и иных платежей</t>
  </si>
  <si>
    <t>Функционирование представительных органов муниципальных образований</t>
  </si>
  <si>
    <t>Проведение выборов в представительные органы муниципального образования</t>
  </si>
  <si>
    <t>6291543</t>
  </si>
  <si>
    <t>6291502</t>
  </si>
  <si>
    <t>870</t>
  </si>
  <si>
    <t>Резервные фонды местных администраций</t>
  </si>
  <si>
    <t>Резервные средства</t>
  </si>
  <si>
    <t>6291503</t>
  </si>
  <si>
    <t>Оценка недвижимости, признание прав и регулирование отношений по государственной и муниципальной собственности</t>
  </si>
  <si>
    <t>Прочие расходы</t>
  </si>
  <si>
    <t>Прочие непрограммные расходы</t>
  </si>
  <si>
    <t>6200000</t>
  </si>
  <si>
    <t>6290000</t>
  </si>
  <si>
    <t>Проведение мероприятий, осуществляемых органами местного самоуправления</t>
  </si>
  <si>
    <t>6291505</t>
  </si>
  <si>
    <t>Оказание финансовой  и материальной помощи юридическим и физическим лицам, премирование по распоряжению  Главы администрации в связи с юбилеем и вне системы оплаты труда</t>
  </si>
  <si>
    <t>Премии и гранты</t>
  </si>
  <si>
    <t>6291506</t>
  </si>
  <si>
    <t>350</t>
  </si>
  <si>
    <t>Диспансеризация муниципальных и немуниципальных служащих</t>
  </si>
  <si>
    <t>6291507</t>
  </si>
  <si>
    <t>6299548</t>
  </si>
  <si>
    <t>Развитие муниципальной службы в Гатчинском муниципальном районе</t>
  </si>
  <si>
    <t>Осуществление первичного воинского учета на территориях, где отсутствуют военные комиссариаты</t>
  </si>
  <si>
    <t>6295118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</si>
  <si>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</si>
  <si>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Предупреждение и ликвидация последствий чрезвычайных ситуаций и стихийных бедствий природного и техногенного характера, обеспечение пожарной безопасности</t>
  </si>
  <si>
    <t>5620000</t>
  </si>
  <si>
    <t>5621511</t>
  </si>
  <si>
    <t>5600000</t>
  </si>
  <si>
    <t>Безопасность Гатчинского муниципального района</t>
  </si>
  <si>
    <t>Социально-экономическое развитие Гатчинского муниципального района</t>
  </si>
  <si>
    <t>5700000</t>
  </si>
  <si>
    <t>5720000</t>
  </si>
  <si>
    <t>5721533</t>
  </si>
  <si>
    <t>123</t>
  </si>
  <si>
    <t>Стимулирование экономической активности Гатчинского муниципального района</t>
  </si>
  <si>
    <t>Реализация дополнительных мероприятий, направленных на снижение напряженности на рынке труда</t>
  </si>
  <si>
    <t>Развитие автомобильных дорог Гатчинского муниципального района</t>
  </si>
  <si>
    <t>Строительство, реконструкция, ремонт, содержание автомобильных дорог, дорожных сооружений местного значения</t>
  </si>
  <si>
    <t>5739559</t>
  </si>
  <si>
    <t>5730000</t>
  </si>
  <si>
    <t>5710000</t>
  </si>
  <si>
    <t>5711515</t>
  </si>
  <si>
    <t>Мероприятия в области информационно-коммуникационных технологий и связи</t>
  </si>
  <si>
    <t>5729504</t>
  </si>
  <si>
    <t>Развитие и поддержка предпринимательства в Гатчинском муниципальном районе</t>
  </si>
  <si>
    <t>6291302</t>
  </si>
  <si>
    <t>540</t>
  </si>
  <si>
    <t>Передача полномочий по казначейскому исполнению бюджетов поселений</t>
  </si>
  <si>
    <t>Иные межбюджетные трансферты</t>
  </si>
  <si>
    <t>6291303</t>
  </si>
  <si>
    <t>6291304</t>
  </si>
  <si>
    <t>6291305</t>
  </si>
  <si>
    <t>6291306</t>
  </si>
  <si>
    <t>6291307</t>
  </si>
  <si>
    <t>Передача полномочий по некоторым жилищным вопросам</t>
  </si>
  <si>
    <t>Передача полномочий по регулированию тарифов на товары и услуги организаций коммунального комплекса</t>
  </si>
  <si>
    <t>Передача полномочий по некоторым вопросам в области землеустройства и архитектуры</t>
  </si>
  <si>
    <t>Передача полномочий по осуществлению финансового контроля бюджетов поселений</t>
  </si>
  <si>
    <t>Передача полномочий по организации централизованных коммунальных услуг</t>
  </si>
  <si>
    <t>Мероприятия в области строительства, архитектуры и градостроительства</t>
  </si>
  <si>
    <t>6291517</t>
  </si>
  <si>
    <t>Обеспечение качественным жильем граждан на территории Гатчинского муниципального района</t>
  </si>
  <si>
    <t>Обеспечение жильем и поддержка граждан, нуждающихся в улучшении жилищных условий</t>
  </si>
  <si>
    <t>5500000</t>
  </si>
  <si>
    <t>5510000</t>
  </si>
  <si>
    <t>5520000</t>
  </si>
  <si>
    <t>5521519</t>
  </si>
  <si>
    <t>810</t>
  </si>
  <si>
    <t>Обеспечение мероприятий по содержанию, текущему и капитальному ремонту многоквартирных домов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</si>
  <si>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</si>
  <si>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</t>
  </si>
  <si>
    <t>5521521</t>
  </si>
  <si>
    <t>Мероприятия в области жилищного хозяйства</t>
  </si>
  <si>
    <t>5521522</t>
  </si>
  <si>
    <t>Мероприятия в области коммунального хозяйства</t>
  </si>
  <si>
    <t>5540000</t>
  </si>
  <si>
    <t>5541540</t>
  </si>
  <si>
    <t>Развитие инженерной и социальной инфраструктуры в районах массовой жилой застройки</t>
  </si>
  <si>
    <t>Озеленение</t>
  </si>
  <si>
    <t>5541542</t>
  </si>
  <si>
    <t>Прочие мероприятия по благоустройству городских округов и поселений</t>
  </si>
  <si>
    <t>5541558</t>
  </si>
  <si>
    <t>Развитие части территорий городского (сельского) поселения</t>
  </si>
  <si>
    <t>5610000</t>
  </si>
  <si>
    <t>5619515</t>
  </si>
  <si>
    <t>Обеспечение правопорядка и профилактика правонарушений</t>
  </si>
  <si>
    <t>Обеспечение безопасности дорожного движения  на территории МО городского (сельского) поселения</t>
  </si>
  <si>
    <t>5800000</t>
  </si>
  <si>
    <t>5810000</t>
  </si>
  <si>
    <t>5819540</t>
  </si>
  <si>
    <t>Обеспечение устойчивого функционирования и развития коммунальной и инженерной инфраструктуры и повышение энергоэффективности</t>
  </si>
  <si>
    <t>Энергосбережение и повышение энергетической эффективности на территории Гатчинского муниципального района</t>
  </si>
  <si>
    <t>Энергоснабжение и повышение энергетической эффективности  на территории муниципальных образований</t>
  </si>
  <si>
    <t>6291541</t>
  </si>
  <si>
    <t>Организация и содержание мест захоронения</t>
  </si>
  <si>
    <t>5541538</t>
  </si>
  <si>
    <t>Уличное освещение</t>
  </si>
  <si>
    <t>5840000</t>
  </si>
  <si>
    <t>5841290</t>
  </si>
  <si>
    <t>111</t>
  </si>
  <si>
    <t>Обеспечение устойчивого функционирования коммунальной и инженерной инфраструктуры</t>
  </si>
  <si>
    <t>Обеспечение деятельности подведомственных учреждений (ПРОЧИЕ)</t>
  </si>
  <si>
    <t>Фонд оплаты труда казенных учреждений и взносы по обязательному социальному страхованию</t>
  </si>
  <si>
    <t>Уплата прочих налогов, сборов и иных платежей</t>
  </si>
  <si>
    <t>5900000</t>
  </si>
  <si>
    <t>5920000</t>
  </si>
  <si>
    <t>5929524</t>
  </si>
  <si>
    <t>Устойчивое общественное развитие в Гатчинском муниципальном районе</t>
  </si>
  <si>
    <t>Молодежь Гатчинского муниципального района</t>
  </si>
  <si>
    <t>Организация временных оплачиваемых рабочих мест для несовершеннолетних граждан в возрасте на территории городского (сельского) поселения</t>
  </si>
  <si>
    <t>5400000</t>
  </si>
  <si>
    <t>5410000</t>
  </si>
  <si>
    <t>5411250</t>
  </si>
  <si>
    <t>112</t>
  </si>
  <si>
    <t>Развитие культуры в Гатчинском муниципальном районе</t>
  </si>
  <si>
    <t>Обеспечение деятельности подведомственных учреждений</t>
  </si>
  <si>
    <t>Обеспечение деятельности подведомственных учреждений (ДК)</t>
  </si>
  <si>
    <t>Иные выплаты персоналу казенных учреждений, за исключением фонда оплаты труда</t>
  </si>
  <si>
    <t>5411260</t>
  </si>
  <si>
    <t>Обеспечение деятельности подведомственных учреждений (БИБЛИОТЕКИ)</t>
  </si>
  <si>
    <t>5200000</t>
  </si>
  <si>
    <t>5230000</t>
  </si>
  <si>
    <t>5231528</t>
  </si>
  <si>
    <t>Социальная политика в Гатчинском муниципальном районе</t>
  </si>
  <si>
    <t>Социальная поддержка отдельных категорий граждан</t>
  </si>
  <si>
    <t>Доплаты к пенсиям государственных служащих субъектов Российской Федерации и муниципальных служащих</t>
  </si>
  <si>
    <t>Развитие физической культуры и спорта в Гатчинском муниципальном районе</t>
  </si>
  <si>
    <t>Развитие физической культуры и массового спорта в Гатчинском муниципальном районе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</si>
  <si>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</si>
  <si>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</si>
  <si>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МКУ «Центр бытового обслуживания и благоустройства»</t>
  </si>
  <si>
    <t>МКУК "Дружногорский культурно-досуговый центр"</t>
  </si>
  <si>
    <t>МКУ «Дружногорский физкультурно-спортивный центр «Росич»</t>
  </si>
  <si>
    <t>Итого</t>
  </si>
  <si>
    <t>6171734</t>
  </si>
  <si>
    <t>5511508</t>
  </si>
  <si>
    <t>Бюджетные инвестиции в объекты капитального строительства собственности муниципальных образований</t>
  </si>
  <si>
    <t>6291301</t>
  </si>
  <si>
    <t>Передача полномочий по муниципальному жилищному контролю</t>
  </si>
  <si>
    <t>5547088</t>
  </si>
  <si>
    <t>6297202</t>
  </si>
  <si>
    <t>Поддержка муниципальных образований по развитию общественной инфраструктуры муниципального значения</t>
  </si>
  <si>
    <t>Реализация проектов местных инициатив граждан</t>
  </si>
  <si>
    <t>5737014</t>
  </si>
  <si>
    <t>5517080</t>
  </si>
  <si>
    <t>412</t>
  </si>
  <si>
    <t>5417036</t>
  </si>
  <si>
    <t>Капитальный ремонт и ремонт автомобильных дорог общего пользования местного значения</t>
  </si>
  <si>
    <t>Бюджетные инвестиции на приобретение объектов недвижимого имущества в государственную (муниципальную) собственность</t>
  </si>
  <si>
    <t>Оказание поддержки гражданам, пострадавшим в результате пожара муниципального жилого фонда</t>
  </si>
  <si>
    <t>Обеспечение выплат стимулирующего характера работникам муниципальных учреждений культуры Ленинградской области</t>
  </si>
  <si>
    <t>243</t>
  </si>
  <si>
    <t>5521640</t>
  </si>
  <si>
    <t>Перечисление ежемесячных взносов в фонд капитального ремонта общего имущества в многоквартирном доие на счет регионального оператора</t>
  </si>
  <si>
    <t>Закупка товаров, работ услуг в целях капитального ремонта государственного(муниципального) имущества</t>
  </si>
  <si>
    <t>% исполнения</t>
  </si>
  <si>
    <t>Исполнено (тысяч рублей) 2014 год</t>
  </si>
  <si>
    <t>Приложение № 6</t>
  </si>
  <si>
    <t>№ 59  от 29 апреля  2015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</si>
</sst>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180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5" fillId="0" borderId="0" xfId="0" applyNumberFormat="1" applyFont="1" applyAlignment="1">
      <alignment horizontal="center" vertical="top"/>
    </xf>
    <xf numFmtId="4" fontId="1" fillId="0" borderId="0" xfId="0" applyNumberFormat="1" applyFont="1" applyAlignment="1">
      <alignment horizontal="center" vertical="top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" fontId="7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justify" vertical="center" wrapText="1"/>
    </xf>
    <xf numFmtId="49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Fill="1" applyBorder="1" applyAlignment="1">
      <alignment wrapText="1"/>
    </xf>
    <xf numFmtId="0" fontId="3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4" fontId="7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justify" wrapText="1"/>
    </xf>
    <xf numFmtId="0" fontId="0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wrapText="1"/>
    </xf>
    <xf numFmtId="181" fontId="0" fillId="0" borderId="1" xfId="0" applyNumberFormat="1" applyFont="1" applyBorder="1" applyAlignment="1">
      <alignment horizontal="center"/>
    </xf>
    <xf numFmtId="181" fontId="0" fillId="0" borderId="2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49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49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3"/>
  <sheetViews>
    <sheetView tabSelected="1" zoomScaleSheetLayoutView="100" workbookViewId="0" topLeftCell="A1">
      <selection activeCell="B1" sqref="B1"/>
    </sheetView>
  </sheetViews>
  <sheetFormatPr defaultColWidth="9.140625" defaultRowHeight="12.75"/>
  <cols>
    <col min="1" max="1" width="4.8515625" style="49" customWidth="1"/>
    <col min="2" max="2" width="56.00390625" style="0" customWidth="1"/>
    <col min="3" max="3" width="7.28125" style="29" customWidth="1"/>
    <col min="4" max="4" width="9.140625" style="29" customWidth="1"/>
    <col min="5" max="5" width="5.7109375" style="29" customWidth="1"/>
    <col min="6" max="6" width="12.7109375" style="32" customWidth="1"/>
    <col min="7" max="7" width="10.7109375" style="73" customWidth="1"/>
    <col min="8" max="8" width="8.00390625" style="0" customWidth="1"/>
  </cols>
  <sheetData>
    <row r="1" spans="1:9" ht="15.75">
      <c r="A1" s="45"/>
      <c r="B1" s="1"/>
      <c r="C1" s="78" t="s">
        <v>252</v>
      </c>
      <c r="D1" s="78"/>
      <c r="E1" s="78"/>
      <c r="F1" s="79"/>
      <c r="G1" s="79"/>
      <c r="H1" s="79"/>
      <c r="I1" s="2"/>
    </row>
    <row r="2" spans="1:9" ht="15.75">
      <c r="A2" s="45"/>
      <c r="B2" s="3"/>
      <c r="C2" s="78" t="s">
        <v>0</v>
      </c>
      <c r="D2" s="78"/>
      <c r="E2" s="78"/>
      <c r="F2" s="79"/>
      <c r="G2" s="79"/>
      <c r="H2" s="79"/>
      <c r="I2" s="2"/>
    </row>
    <row r="3" spans="1:9" ht="15.75">
      <c r="A3" s="45"/>
      <c r="B3" s="3"/>
      <c r="C3" s="78" t="s">
        <v>1</v>
      </c>
      <c r="D3" s="78"/>
      <c r="E3" s="78"/>
      <c r="F3" s="78"/>
      <c r="G3" s="79"/>
      <c r="H3" s="79"/>
      <c r="I3" s="2"/>
    </row>
    <row r="4" spans="1:9" ht="15.75">
      <c r="A4" s="45"/>
      <c r="B4" s="3"/>
      <c r="C4" s="80" t="s">
        <v>253</v>
      </c>
      <c r="D4" s="79"/>
      <c r="E4" s="79"/>
      <c r="F4" s="79"/>
      <c r="G4" s="81"/>
      <c r="H4" s="81"/>
      <c r="I4" s="51"/>
    </row>
    <row r="5" spans="1:9" ht="12.75">
      <c r="A5" s="76" t="s">
        <v>2</v>
      </c>
      <c r="B5" s="77"/>
      <c r="C5" s="77"/>
      <c r="D5" s="77"/>
      <c r="E5" s="77"/>
      <c r="F5" s="77"/>
      <c r="G5" s="72"/>
      <c r="H5" s="5"/>
      <c r="I5" s="4"/>
    </row>
    <row r="6" spans="1:9" ht="10.5" customHeight="1">
      <c r="A6" s="46"/>
      <c r="B6" s="1"/>
      <c r="C6" s="6"/>
      <c r="D6" s="6"/>
      <c r="E6" s="6"/>
      <c r="F6" s="7"/>
      <c r="G6" s="72"/>
      <c r="H6" s="5"/>
      <c r="I6" s="4"/>
    </row>
    <row r="7" spans="1:9" ht="53.25" customHeight="1">
      <c r="A7" s="47"/>
      <c r="B7" s="8" t="s">
        <v>3</v>
      </c>
      <c r="C7" s="9" t="s">
        <v>4</v>
      </c>
      <c r="D7" s="9" t="s">
        <v>5</v>
      </c>
      <c r="E7" s="9" t="s">
        <v>6</v>
      </c>
      <c r="F7" s="10" t="s">
        <v>7</v>
      </c>
      <c r="G7" s="63" t="s">
        <v>251</v>
      </c>
      <c r="H7" s="60" t="s">
        <v>250</v>
      </c>
      <c r="I7" s="4"/>
    </row>
    <row r="8" spans="1:9" ht="23.25" customHeight="1">
      <c r="A8" s="11">
        <v>1</v>
      </c>
      <c r="B8" s="12" t="s">
        <v>8</v>
      </c>
      <c r="C8" s="13"/>
      <c r="D8" s="13"/>
      <c r="E8" s="13"/>
      <c r="F8" s="14">
        <f>F9+F64+F71+F82+F109+F161+F167+F175+F181</f>
        <v>25976.087000000003</v>
      </c>
      <c r="G8" s="64">
        <f>G9+G64+G71+G82+G109+G161+G167+G175+G181</f>
        <v>24059.44492</v>
      </c>
      <c r="H8" s="61">
        <f aca="true" t="shared" si="0" ref="H8:H71">G8/F8*100</f>
        <v>92.62151347121682</v>
      </c>
      <c r="I8" s="4"/>
    </row>
    <row r="9" spans="1:9" ht="17.25" customHeight="1">
      <c r="A9" s="48"/>
      <c r="B9" s="15" t="s">
        <v>9</v>
      </c>
      <c r="C9" s="16" t="s">
        <v>10</v>
      </c>
      <c r="D9" s="16"/>
      <c r="E9" s="16"/>
      <c r="F9" s="17">
        <f>F10+F14+F48+F51+F45</f>
        <v>9974.744</v>
      </c>
      <c r="G9" s="65">
        <f>G10+G14+G48+G51+G45</f>
        <v>9443.02003</v>
      </c>
      <c r="H9" s="61">
        <f t="shared" si="0"/>
        <v>94.6692970766969</v>
      </c>
      <c r="I9" s="18"/>
    </row>
    <row r="10" spans="1:8" ht="25.5">
      <c r="A10" s="44"/>
      <c r="B10" s="26" t="s">
        <v>93</v>
      </c>
      <c r="C10" s="20" t="s">
        <v>15</v>
      </c>
      <c r="D10" s="36"/>
      <c r="E10" s="36"/>
      <c r="F10" s="34">
        <f aca="true" t="shared" si="1" ref="F10:G12">F11</f>
        <v>402.23</v>
      </c>
      <c r="G10" s="66">
        <f t="shared" si="1"/>
        <v>402.232</v>
      </c>
      <c r="H10" s="61">
        <f t="shared" si="0"/>
        <v>100.00049722795417</v>
      </c>
    </row>
    <row r="11" spans="1:8" ht="12.75">
      <c r="A11" s="44"/>
      <c r="B11" s="27" t="s">
        <v>70</v>
      </c>
      <c r="C11" s="20" t="s">
        <v>15</v>
      </c>
      <c r="D11" s="28" t="s">
        <v>69</v>
      </c>
      <c r="E11" s="28"/>
      <c r="F11" s="30">
        <f t="shared" si="1"/>
        <v>402.23</v>
      </c>
      <c r="G11" s="67">
        <f t="shared" si="1"/>
        <v>402.232</v>
      </c>
      <c r="H11" s="61">
        <f t="shared" si="0"/>
        <v>100.00049722795417</v>
      </c>
    </row>
    <row r="12" spans="1:8" ht="19.5" customHeight="1">
      <c r="A12" s="44"/>
      <c r="B12" s="27" t="s">
        <v>67</v>
      </c>
      <c r="C12" s="20" t="s">
        <v>15</v>
      </c>
      <c r="D12" s="28" t="s">
        <v>68</v>
      </c>
      <c r="E12" s="28"/>
      <c r="F12" s="30">
        <f t="shared" si="1"/>
        <v>402.23</v>
      </c>
      <c r="G12" s="67">
        <f t="shared" si="1"/>
        <v>402.232</v>
      </c>
      <c r="H12" s="61">
        <f t="shared" si="0"/>
        <v>100.00049722795417</v>
      </c>
    </row>
    <row r="13" spans="1:8" ht="51">
      <c r="A13" s="44"/>
      <c r="B13" s="26" t="s">
        <v>66</v>
      </c>
      <c r="C13" s="20" t="s">
        <v>15</v>
      </c>
      <c r="D13" s="28" t="s">
        <v>68</v>
      </c>
      <c r="E13" s="28">
        <v>123</v>
      </c>
      <c r="F13" s="30">
        <v>402.23</v>
      </c>
      <c r="G13" s="73">
        <v>402.232</v>
      </c>
      <c r="H13" s="61">
        <f t="shared" si="0"/>
        <v>100.00049722795417</v>
      </c>
    </row>
    <row r="14" spans="1:8" s="33" customFormat="1" ht="12.75">
      <c r="A14" s="44"/>
      <c r="B14" s="19" t="s">
        <v>11</v>
      </c>
      <c r="C14" s="20" t="s">
        <v>16</v>
      </c>
      <c r="D14" s="36"/>
      <c r="E14" s="36"/>
      <c r="F14" s="34">
        <f>F15+F29</f>
        <v>8567.014000000001</v>
      </c>
      <c r="G14" s="66">
        <f>G15+G29</f>
        <v>8311.958920000001</v>
      </c>
      <c r="H14" s="61">
        <f t="shared" si="0"/>
        <v>97.0228240551492</v>
      </c>
    </row>
    <row r="15" spans="1:8" ht="12.75">
      <c r="A15" s="44"/>
      <c r="B15" s="27" t="s">
        <v>72</v>
      </c>
      <c r="C15" s="20" t="s">
        <v>16</v>
      </c>
      <c r="D15" s="28" t="s">
        <v>74</v>
      </c>
      <c r="E15" s="28"/>
      <c r="F15" s="30">
        <f>F16+F23</f>
        <v>8275.914</v>
      </c>
      <c r="G15" s="67">
        <f>G16+G23</f>
        <v>8020.858920000001</v>
      </c>
      <c r="H15" s="61">
        <f t="shared" si="0"/>
        <v>96.91810378889872</v>
      </c>
    </row>
    <row r="16" spans="1:8" ht="25.5">
      <c r="A16" s="44"/>
      <c r="B16" s="27" t="s">
        <v>73</v>
      </c>
      <c r="C16" s="20" t="s">
        <v>16</v>
      </c>
      <c r="D16" s="28" t="s">
        <v>71</v>
      </c>
      <c r="E16" s="28"/>
      <c r="F16" s="30">
        <f>F17+F19+F21</f>
        <v>5897.484</v>
      </c>
      <c r="G16" s="67">
        <f>G17+G19+G21</f>
        <v>5753.93217</v>
      </c>
      <c r="H16" s="61">
        <f t="shared" si="0"/>
        <v>97.56588012786469</v>
      </c>
    </row>
    <row r="17" spans="1:8" ht="25.5">
      <c r="A17" s="44"/>
      <c r="B17" s="27" t="s">
        <v>76</v>
      </c>
      <c r="C17" s="20" t="s">
        <v>16</v>
      </c>
      <c r="D17" s="28" t="s">
        <v>75</v>
      </c>
      <c r="E17" s="28"/>
      <c r="F17" s="30">
        <f>F18</f>
        <v>4605.1</v>
      </c>
      <c r="G17" s="67">
        <f>G18</f>
        <v>4560.11413</v>
      </c>
      <c r="H17" s="61">
        <f t="shared" si="0"/>
        <v>99.0231293565829</v>
      </c>
    </row>
    <row r="18" spans="1:8" ht="25.5">
      <c r="A18" s="44"/>
      <c r="B18" s="35" t="s">
        <v>78</v>
      </c>
      <c r="C18" s="20" t="s">
        <v>16</v>
      </c>
      <c r="D18" s="28" t="s">
        <v>75</v>
      </c>
      <c r="E18" s="28" t="s">
        <v>77</v>
      </c>
      <c r="F18" s="30">
        <v>4605.1</v>
      </c>
      <c r="G18" s="73">
        <v>4560.11413</v>
      </c>
      <c r="H18" s="61">
        <f t="shared" si="0"/>
        <v>99.0231293565829</v>
      </c>
    </row>
    <row r="19" spans="1:8" ht="25.5">
      <c r="A19" s="44"/>
      <c r="B19" s="27" t="s">
        <v>79</v>
      </c>
      <c r="C19" s="20" t="s">
        <v>16</v>
      </c>
      <c r="D19" s="28" t="s">
        <v>80</v>
      </c>
      <c r="E19" s="28"/>
      <c r="F19" s="30">
        <f>F20</f>
        <v>780</v>
      </c>
      <c r="G19" s="67">
        <f>G20</f>
        <v>767.96712</v>
      </c>
      <c r="H19" s="61">
        <f t="shared" si="0"/>
        <v>98.45732307692307</v>
      </c>
    </row>
    <row r="20" spans="1:8" ht="25.5">
      <c r="A20" s="44"/>
      <c r="B20" s="35" t="s">
        <v>78</v>
      </c>
      <c r="C20" s="20" t="s">
        <v>16</v>
      </c>
      <c r="D20" s="28" t="s">
        <v>80</v>
      </c>
      <c r="E20" s="28" t="s">
        <v>77</v>
      </c>
      <c r="F20" s="30">
        <v>780</v>
      </c>
      <c r="G20" s="73">
        <v>767.96712</v>
      </c>
      <c r="H20" s="61">
        <f t="shared" si="0"/>
        <v>98.45732307692307</v>
      </c>
    </row>
    <row r="21" spans="1:8" ht="29.25" customHeight="1">
      <c r="A21" s="44"/>
      <c r="B21" s="27" t="s">
        <v>81</v>
      </c>
      <c r="C21" s="20" t="s">
        <v>16</v>
      </c>
      <c r="D21" s="28" t="s">
        <v>229</v>
      </c>
      <c r="E21" s="28"/>
      <c r="F21" s="30">
        <f>F22</f>
        <v>512.384</v>
      </c>
      <c r="G21" s="67">
        <f>G22</f>
        <v>425.85092</v>
      </c>
      <c r="H21" s="61">
        <f t="shared" si="0"/>
        <v>83.11167405695727</v>
      </c>
    </row>
    <row r="22" spans="1:8" ht="25.5">
      <c r="A22" s="44"/>
      <c r="B22" s="35" t="s">
        <v>78</v>
      </c>
      <c r="C22" s="20" t="s">
        <v>16</v>
      </c>
      <c r="D22" s="28" t="s">
        <v>82</v>
      </c>
      <c r="E22" s="28" t="s">
        <v>77</v>
      </c>
      <c r="F22" s="30">
        <v>512.384</v>
      </c>
      <c r="G22" s="73">
        <v>425.85092</v>
      </c>
      <c r="H22" s="61">
        <f t="shared" si="0"/>
        <v>83.11167405695727</v>
      </c>
    </row>
    <row r="23" spans="1:8" ht="12.75">
      <c r="A23" s="44"/>
      <c r="B23" s="27" t="s">
        <v>70</v>
      </c>
      <c r="C23" s="20" t="s">
        <v>16</v>
      </c>
      <c r="D23" s="28" t="s">
        <v>69</v>
      </c>
      <c r="E23" s="28"/>
      <c r="F23" s="30">
        <f>F24</f>
        <v>2378.4300000000003</v>
      </c>
      <c r="G23" s="67">
        <f>G24</f>
        <v>2266.92675</v>
      </c>
      <c r="H23" s="61">
        <f t="shared" si="0"/>
        <v>95.31189692360086</v>
      </c>
    </row>
    <row r="24" spans="1:8" ht="25.5">
      <c r="A24" s="44"/>
      <c r="B24" s="27" t="s">
        <v>85</v>
      </c>
      <c r="C24" s="20" t="s">
        <v>16</v>
      </c>
      <c r="D24" s="28" t="s">
        <v>86</v>
      </c>
      <c r="E24" s="28"/>
      <c r="F24" s="30">
        <f>F25+F26+F27+F28</f>
        <v>2378.4300000000003</v>
      </c>
      <c r="G24" s="67">
        <f>G25+G26+G27+G28</f>
        <v>2266.92675</v>
      </c>
      <c r="H24" s="61">
        <f t="shared" si="0"/>
        <v>95.31189692360086</v>
      </c>
    </row>
    <row r="25" spans="1:8" ht="25.5">
      <c r="A25" s="44"/>
      <c r="B25" s="35" t="s">
        <v>78</v>
      </c>
      <c r="C25" s="20" t="s">
        <v>16</v>
      </c>
      <c r="D25" s="28" t="s">
        <v>86</v>
      </c>
      <c r="E25" s="28" t="s">
        <v>77</v>
      </c>
      <c r="F25" s="30">
        <v>820</v>
      </c>
      <c r="G25" s="73">
        <v>818.52883</v>
      </c>
      <c r="H25" s="61">
        <f t="shared" si="0"/>
        <v>99.82058902439024</v>
      </c>
    </row>
    <row r="26" spans="1:8" ht="25.5">
      <c r="A26" s="44"/>
      <c r="B26" s="27" t="s">
        <v>88</v>
      </c>
      <c r="C26" s="20" t="s">
        <v>16</v>
      </c>
      <c r="D26" s="28" t="s">
        <v>86</v>
      </c>
      <c r="E26" s="28" t="s">
        <v>87</v>
      </c>
      <c r="F26" s="30">
        <v>108.1</v>
      </c>
      <c r="G26" s="73">
        <v>108.064</v>
      </c>
      <c r="H26" s="61">
        <f t="shared" si="0"/>
        <v>99.96669750231267</v>
      </c>
    </row>
    <row r="27" spans="1:8" ht="25.5">
      <c r="A27" s="44"/>
      <c r="B27" s="35" t="s">
        <v>84</v>
      </c>
      <c r="C27" s="20" t="s">
        <v>16</v>
      </c>
      <c r="D27" s="28" t="s">
        <v>86</v>
      </c>
      <c r="E27" s="28" t="s">
        <v>83</v>
      </c>
      <c r="F27" s="30">
        <v>1430.03</v>
      </c>
      <c r="G27" s="73">
        <v>1320.07642</v>
      </c>
      <c r="H27" s="61">
        <f t="shared" si="0"/>
        <v>92.31109976713776</v>
      </c>
    </row>
    <row r="28" spans="1:8" ht="12.75">
      <c r="A28" s="44"/>
      <c r="B28" s="26" t="s">
        <v>92</v>
      </c>
      <c r="C28" s="20" t="s">
        <v>16</v>
      </c>
      <c r="D28" s="28" t="s">
        <v>86</v>
      </c>
      <c r="E28" s="28" t="s">
        <v>91</v>
      </c>
      <c r="F28" s="30">
        <v>20.3</v>
      </c>
      <c r="G28" s="73">
        <v>20.2575</v>
      </c>
      <c r="H28" s="61">
        <f t="shared" si="0"/>
        <v>99.79064039408867</v>
      </c>
    </row>
    <row r="29" spans="1:8" ht="12.75">
      <c r="A29" s="44"/>
      <c r="B29" s="27" t="s">
        <v>102</v>
      </c>
      <c r="C29" s="20" t="s">
        <v>16</v>
      </c>
      <c r="D29" s="28" t="s">
        <v>104</v>
      </c>
      <c r="E29" s="28"/>
      <c r="F29" s="30">
        <f>F30</f>
        <v>291.1</v>
      </c>
      <c r="G29" s="67">
        <f>G30</f>
        <v>291.1</v>
      </c>
      <c r="H29" s="61">
        <f t="shared" si="0"/>
        <v>100</v>
      </c>
    </row>
    <row r="30" spans="1:8" ht="12.75">
      <c r="A30" s="44"/>
      <c r="B30" s="27" t="s">
        <v>103</v>
      </c>
      <c r="C30" s="20" t="s">
        <v>16</v>
      </c>
      <c r="D30" s="28" t="s">
        <v>105</v>
      </c>
      <c r="E30" s="28"/>
      <c r="F30" s="30">
        <f>F33+F35+F37+F39+F41+F43+F31</f>
        <v>291.1</v>
      </c>
      <c r="G30" s="67">
        <f>G33+G35+G37+G39+G41+G43+G31</f>
        <v>291.1</v>
      </c>
      <c r="H30" s="61">
        <f t="shared" si="0"/>
        <v>100</v>
      </c>
    </row>
    <row r="31" spans="1:8" ht="19.5" customHeight="1">
      <c r="A31" s="44"/>
      <c r="B31" s="27" t="s">
        <v>233</v>
      </c>
      <c r="C31" s="20" t="s">
        <v>16</v>
      </c>
      <c r="D31" s="28" t="s">
        <v>232</v>
      </c>
      <c r="E31" s="28"/>
      <c r="F31" s="30">
        <f>F32</f>
        <v>48</v>
      </c>
      <c r="G31" s="67">
        <f>G32</f>
        <v>48</v>
      </c>
      <c r="H31" s="61">
        <f t="shared" si="0"/>
        <v>100</v>
      </c>
    </row>
    <row r="32" spans="1:8" ht="12.75">
      <c r="A32" s="44"/>
      <c r="B32" s="35" t="s">
        <v>143</v>
      </c>
      <c r="C32" s="20" t="s">
        <v>16</v>
      </c>
      <c r="D32" s="28" t="s">
        <v>232</v>
      </c>
      <c r="E32" s="28" t="s">
        <v>141</v>
      </c>
      <c r="F32" s="30">
        <v>48</v>
      </c>
      <c r="G32" s="73">
        <v>48</v>
      </c>
      <c r="H32" s="61">
        <f t="shared" si="0"/>
        <v>100</v>
      </c>
    </row>
    <row r="33" spans="1:8" ht="25.5">
      <c r="A33" s="44"/>
      <c r="B33" s="27" t="s">
        <v>142</v>
      </c>
      <c r="C33" s="20" t="s">
        <v>16</v>
      </c>
      <c r="D33" s="28" t="s">
        <v>140</v>
      </c>
      <c r="E33" s="28"/>
      <c r="F33" s="30">
        <f>F34</f>
        <v>64.1</v>
      </c>
      <c r="G33" s="67">
        <f>G34</f>
        <v>64.1</v>
      </c>
      <c r="H33" s="61">
        <f t="shared" si="0"/>
        <v>100</v>
      </c>
    </row>
    <row r="34" spans="1:8" ht="12.75">
      <c r="A34" s="44"/>
      <c r="B34" s="35" t="s">
        <v>143</v>
      </c>
      <c r="C34" s="20" t="s">
        <v>16</v>
      </c>
      <c r="D34" s="28" t="s">
        <v>140</v>
      </c>
      <c r="E34" s="28" t="s">
        <v>141</v>
      </c>
      <c r="F34" s="30">
        <v>64.1</v>
      </c>
      <c r="G34" s="73">
        <v>64.1</v>
      </c>
      <c r="H34" s="61">
        <f t="shared" si="0"/>
        <v>100</v>
      </c>
    </row>
    <row r="35" spans="1:8" ht="12.75">
      <c r="A35" s="44"/>
      <c r="B35" s="27" t="s">
        <v>149</v>
      </c>
      <c r="C35" s="20" t="s">
        <v>16</v>
      </c>
      <c r="D35" s="28" t="s">
        <v>144</v>
      </c>
      <c r="E35" s="28"/>
      <c r="F35" s="30">
        <f>F36</f>
        <v>28.4</v>
      </c>
      <c r="G35" s="67">
        <f>G36</f>
        <v>28.4</v>
      </c>
      <c r="H35" s="61">
        <f t="shared" si="0"/>
        <v>100</v>
      </c>
    </row>
    <row r="36" spans="1:8" ht="12.75">
      <c r="A36" s="44"/>
      <c r="B36" s="35" t="s">
        <v>143</v>
      </c>
      <c r="C36" s="20" t="s">
        <v>16</v>
      </c>
      <c r="D36" s="28" t="s">
        <v>144</v>
      </c>
      <c r="E36" s="28" t="s">
        <v>141</v>
      </c>
      <c r="F36" s="30">
        <v>28.4</v>
      </c>
      <c r="G36" s="73">
        <v>28.4</v>
      </c>
      <c r="H36" s="61">
        <f t="shared" si="0"/>
        <v>100</v>
      </c>
    </row>
    <row r="37" spans="1:8" ht="25.5">
      <c r="A37" s="44"/>
      <c r="B37" s="27" t="s">
        <v>150</v>
      </c>
      <c r="C37" s="20" t="s">
        <v>16</v>
      </c>
      <c r="D37" s="28" t="s">
        <v>145</v>
      </c>
      <c r="E37" s="28"/>
      <c r="F37" s="30">
        <f>F38</f>
        <v>24</v>
      </c>
      <c r="G37" s="67">
        <f>G38</f>
        <v>24</v>
      </c>
      <c r="H37" s="61">
        <f t="shared" si="0"/>
        <v>100</v>
      </c>
    </row>
    <row r="38" spans="1:8" ht="12.75">
      <c r="A38" s="44"/>
      <c r="B38" s="35" t="s">
        <v>143</v>
      </c>
      <c r="C38" s="20" t="s">
        <v>16</v>
      </c>
      <c r="D38" s="28" t="s">
        <v>145</v>
      </c>
      <c r="E38" s="28" t="s">
        <v>141</v>
      </c>
      <c r="F38" s="30">
        <v>24</v>
      </c>
      <c r="G38" s="73">
        <v>24</v>
      </c>
      <c r="H38" s="61">
        <f t="shared" si="0"/>
        <v>100</v>
      </c>
    </row>
    <row r="39" spans="1:8" ht="25.5">
      <c r="A39" s="44"/>
      <c r="B39" s="27" t="s">
        <v>151</v>
      </c>
      <c r="C39" s="20" t="s">
        <v>16</v>
      </c>
      <c r="D39" s="28" t="s">
        <v>146</v>
      </c>
      <c r="E39" s="28"/>
      <c r="F39" s="30">
        <f>F40</f>
        <v>43.6</v>
      </c>
      <c r="G39" s="67">
        <f>G40</f>
        <v>43.6</v>
      </c>
      <c r="H39" s="61">
        <f t="shared" si="0"/>
        <v>100</v>
      </c>
    </row>
    <row r="40" spans="1:8" ht="12.75">
      <c r="A40" s="44"/>
      <c r="B40" s="35" t="s">
        <v>143</v>
      </c>
      <c r="C40" s="20" t="s">
        <v>16</v>
      </c>
      <c r="D40" s="28" t="s">
        <v>146</v>
      </c>
      <c r="E40" s="28" t="s">
        <v>141</v>
      </c>
      <c r="F40" s="30">
        <v>43.6</v>
      </c>
      <c r="G40" s="73">
        <v>43.6</v>
      </c>
      <c r="H40" s="61">
        <f t="shared" si="0"/>
        <v>100</v>
      </c>
    </row>
    <row r="41" spans="1:8" ht="25.5">
      <c r="A41" s="44"/>
      <c r="B41" s="27" t="s">
        <v>152</v>
      </c>
      <c r="C41" s="20" t="s">
        <v>16</v>
      </c>
      <c r="D41" s="28" t="s">
        <v>147</v>
      </c>
      <c r="E41" s="28"/>
      <c r="F41" s="30">
        <f>F42</f>
        <v>35</v>
      </c>
      <c r="G41" s="67">
        <f>G42</f>
        <v>35</v>
      </c>
      <c r="H41" s="61">
        <f t="shared" si="0"/>
        <v>100</v>
      </c>
    </row>
    <row r="42" spans="1:8" ht="12.75">
      <c r="A42" s="44"/>
      <c r="B42" s="35" t="s">
        <v>143</v>
      </c>
      <c r="C42" s="20" t="s">
        <v>16</v>
      </c>
      <c r="D42" s="28" t="s">
        <v>147</v>
      </c>
      <c r="E42" s="28" t="s">
        <v>141</v>
      </c>
      <c r="F42" s="30">
        <v>35</v>
      </c>
      <c r="G42" s="73">
        <v>35</v>
      </c>
      <c r="H42" s="61">
        <f t="shared" si="0"/>
        <v>100</v>
      </c>
    </row>
    <row r="43" spans="1:8" ht="25.5">
      <c r="A43" s="44"/>
      <c r="B43" s="27" t="s">
        <v>153</v>
      </c>
      <c r="C43" s="20" t="s">
        <v>16</v>
      </c>
      <c r="D43" s="28" t="s">
        <v>148</v>
      </c>
      <c r="E43" s="28"/>
      <c r="F43" s="30">
        <f>F44</f>
        <v>48</v>
      </c>
      <c r="G43" s="67">
        <f>G44</f>
        <v>48</v>
      </c>
      <c r="H43" s="61">
        <f t="shared" si="0"/>
        <v>100</v>
      </c>
    </row>
    <row r="44" spans="1:8" ht="12.75">
      <c r="A44" s="44"/>
      <c r="B44" s="35" t="s">
        <v>143</v>
      </c>
      <c r="C44" s="20" t="s">
        <v>16</v>
      </c>
      <c r="D44" s="28" t="s">
        <v>148</v>
      </c>
      <c r="E44" s="28" t="s">
        <v>141</v>
      </c>
      <c r="F44" s="30">
        <v>48</v>
      </c>
      <c r="G44" s="73">
        <v>48</v>
      </c>
      <c r="H44" s="61">
        <f t="shared" si="0"/>
        <v>100</v>
      </c>
    </row>
    <row r="45" spans="1:8" s="33" customFormat="1" ht="12.75">
      <c r="A45" s="44"/>
      <c r="B45" s="19" t="s">
        <v>12</v>
      </c>
      <c r="C45" s="20" t="s">
        <v>17</v>
      </c>
      <c r="D45" s="36"/>
      <c r="E45" s="36"/>
      <c r="F45" s="37">
        <f>F46</f>
        <v>250</v>
      </c>
      <c r="G45" s="68">
        <f>G46</f>
        <v>247.659</v>
      </c>
      <c r="H45" s="61">
        <f t="shared" si="0"/>
        <v>99.0636</v>
      </c>
    </row>
    <row r="46" spans="1:8" s="38" customFormat="1" ht="25.5">
      <c r="A46" s="44"/>
      <c r="B46" s="27" t="s">
        <v>94</v>
      </c>
      <c r="C46" s="20" t="s">
        <v>17</v>
      </c>
      <c r="D46" s="36" t="s">
        <v>95</v>
      </c>
      <c r="E46" s="36"/>
      <c r="F46" s="37">
        <f>F47</f>
        <v>250</v>
      </c>
      <c r="G46" s="68">
        <f>G47</f>
        <v>247.659</v>
      </c>
      <c r="H46" s="61">
        <f t="shared" si="0"/>
        <v>99.0636</v>
      </c>
    </row>
    <row r="47" spans="1:8" s="38" customFormat="1" ht="25.5">
      <c r="A47" s="44"/>
      <c r="B47" s="35" t="s">
        <v>84</v>
      </c>
      <c r="C47" s="20" t="s">
        <v>17</v>
      </c>
      <c r="D47" s="36" t="s">
        <v>95</v>
      </c>
      <c r="E47" s="36" t="s">
        <v>83</v>
      </c>
      <c r="F47" s="37">
        <v>250</v>
      </c>
      <c r="G47" s="74">
        <v>247.659</v>
      </c>
      <c r="H47" s="61">
        <f t="shared" si="0"/>
        <v>99.0636</v>
      </c>
    </row>
    <row r="48" spans="1:8" s="33" customFormat="1" ht="12.75">
      <c r="A48" s="44"/>
      <c r="B48" s="19" t="s">
        <v>13</v>
      </c>
      <c r="C48" s="20" t="s">
        <v>18</v>
      </c>
      <c r="D48" s="36"/>
      <c r="E48" s="36"/>
      <c r="F48" s="39">
        <f>F49</f>
        <v>0</v>
      </c>
      <c r="G48" s="69">
        <f>G49</f>
        <v>0</v>
      </c>
      <c r="H48" s="61"/>
    </row>
    <row r="49" spans="1:8" ht="12.75">
      <c r="A49" s="44"/>
      <c r="B49" s="27" t="s">
        <v>98</v>
      </c>
      <c r="C49" s="20" t="s">
        <v>18</v>
      </c>
      <c r="D49" s="36" t="s">
        <v>96</v>
      </c>
      <c r="E49" s="36"/>
      <c r="F49" s="37">
        <f>F50</f>
        <v>0</v>
      </c>
      <c r="G49" s="68">
        <f>G50</f>
        <v>0</v>
      </c>
      <c r="H49" s="61"/>
    </row>
    <row r="50" spans="1:8" ht="12.75">
      <c r="A50" s="44"/>
      <c r="B50" s="35" t="s">
        <v>99</v>
      </c>
      <c r="C50" s="20" t="s">
        <v>18</v>
      </c>
      <c r="D50" s="36" t="s">
        <v>96</v>
      </c>
      <c r="E50" s="36" t="s">
        <v>97</v>
      </c>
      <c r="F50" s="37">
        <v>0</v>
      </c>
      <c r="G50" s="73">
        <v>0</v>
      </c>
      <c r="H50" s="61"/>
    </row>
    <row r="51" spans="1:8" s="33" customFormat="1" ht="12.75">
      <c r="A51" s="44"/>
      <c r="B51" s="19" t="s">
        <v>14</v>
      </c>
      <c r="C51" s="20" t="s">
        <v>19</v>
      </c>
      <c r="D51" s="36"/>
      <c r="E51" s="36"/>
      <c r="F51" s="37">
        <f>F52</f>
        <v>755.5</v>
      </c>
      <c r="G51" s="68">
        <f>G52</f>
        <v>481.17011</v>
      </c>
      <c r="H51" s="61">
        <f t="shared" si="0"/>
        <v>63.688962276637994</v>
      </c>
    </row>
    <row r="52" spans="1:8" s="33" customFormat="1" ht="12.75">
      <c r="A52" s="44"/>
      <c r="B52" s="27" t="s">
        <v>102</v>
      </c>
      <c r="C52" s="20" t="s">
        <v>19</v>
      </c>
      <c r="D52" s="40" t="s">
        <v>104</v>
      </c>
      <c r="E52" s="42"/>
      <c r="F52" s="43">
        <f>F53</f>
        <v>755.5</v>
      </c>
      <c r="G52" s="70">
        <f>G53</f>
        <v>481.17011</v>
      </c>
      <c r="H52" s="61">
        <f t="shared" si="0"/>
        <v>63.688962276637994</v>
      </c>
    </row>
    <row r="53" spans="1:8" ht="12.75">
      <c r="A53" s="44"/>
      <c r="B53" s="27" t="s">
        <v>103</v>
      </c>
      <c r="C53" s="20" t="s">
        <v>19</v>
      </c>
      <c r="D53" s="40" t="s">
        <v>105</v>
      </c>
      <c r="E53" s="28"/>
      <c r="F53" s="30">
        <f>F54+F56+F58+F60+F62</f>
        <v>755.5</v>
      </c>
      <c r="G53" s="67">
        <f>G54+G56+G58+G60+G62</f>
        <v>481.17011</v>
      </c>
      <c r="H53" s="61">
        <f t="shared" si="0"/>
        <v>63.688962276637994</v>
      </c>
    </row>
    <row r="54" spans="1:8" ht="25.5">
      <c r="A54" s="44"/>
      <c r="B54" s="27" t="s">
        <v>101</v>
      </c>
      <c r="C54" s="20" t="s">
        <v>19</v>
      </c>
      <c r="D54" s="28" t="s">
        <v>100</v>
      </c>
      <c r="E54" s="28"/>
      <c r="F54" s="30">
        <f>F55</f>
        <v>300</v>
      </c>
      <c r="G54" s="67">
        <f>G55</f>
        <v>74.54483</v>
      </c>
      <c r="H54" s="61">
        <f t="shared" si="0"/>
        <v>24.84827666666667</v>
      </c>
    </row>
    <row r="55" spans="1:8" ht="25.5">
      <c r="A55" s="44"/>
      <c r="B55" s="35" t="s">
        <v>84</v>
      </c>
      <c r="C55" s="20" t="s">
        <v>19</v>
      </c>
      <c r="D55" s="28" t="s">
        <v>100</v>
      </c>
      <c r="E55" s="28" t="s">
        <v>83</v>
      </c>
      <c r="F55" s="30">
        <v>300</v>
      </c>
      <c r="G55" s="73">
        <v>74.54483</v>
      </c>
      <c r="H55" s="61">
        <f t="shared" si="0"/>
        <v>24.84827666666667</v>
      </c>
    </row>
    <row r="56" spans="1:8" ht="25.5">
      <c r="A56" s="44"/>
      <c r="B56" s="27" t="s">
        <v>106</v>
      </c>
      <c r="C56" s="20" t="s">
        <v>19</v>
      </c>
      <c r="D56" s="28" t="s">
        <v>107</v>
      </c>
      <c r="E56" s="28"/>
      <c r="F56" s="30">
        <f>F57</f>
        <v>371</v>
      </c>
      <c r="G56" s="67">
        <f>G57</f>
        <v>322.20528</v>
      </c>
      <c r="H56" s="61">
        <f t="shared" si="0"/>
        <v>86.84778436657682</v>
      </c>
    </row>
    <row r="57" spans="1:8" ht="25.5">
      <c r="A57" s="44"/>
      <c r="B57" s="35" t="s">
        <v>84</v>
      </c>
      <c r="C57" s="20" t="s">
        <v>19</v>
      </c>
      <c r="D57" s="28" t="s">
        <v>107</v>
      </c>
      <c r="E57" s="28" t="s">
        <v>83</v>
      </c>
      <c r="F57" s="30">
        <v>371</v>
      </c>
      <c r="G57" s="73">
        <v>322.20528</v>
      </c>
      <c r="H57" s="61">
        <f t="shared" si="0"/>
        <v>86.84778436657682</v>
      </c>
    </row>
    <row r="58" spans="1:8" ht="38.25">
      <c r="A58" s="44"/>
      <c r="B58" s="27" t="s">
        <v>108</v>
      </c>
      <c r="C58" s="20" t="s">
        <v>19</v>
      </c>
      <c r="D58" s="28" t="s">
        <v>110</v>
      </c>
      <c r="E58" s="28"/>
      <c r="F58" s="30">
        <f>F59</f>
        <v>8</v>
      </c>
      <c r="G58" s="67">
        <f>G59</f>
        <v>8</v>
      </c>
      <c r="H58" s="61">
        <f t="shared" si="0"/>
        <v>100</v>
      </c>
    </row>
    <row r="59" spans="1:8" ht="12.75">
      <c r="A59" s="44"/>
      <c r="B59" s="26" t="s">
        <v>109</v>
      </c>
      <c r="C59" s="20" t="s">
        <v>19</v>
      </c>
      <c r="D59" s="28" t="s">
        <v>110</v>
      </c>
      <c r="E59" s="28" t="s">
        <v>111</v>
      </c>
      <c r="F59" s="30">
        <v>8</v>
      </c>
      <c r="G59" s="73">
        <v>8</v>
      </c>
      <c r="H59" s="61">
        <f t="shared" si="0"/>
        <v>100</v>
      </c>
    </row>
    <row r="60" spans="1:8" ht="12.75">
      <c r="A60" s="44"/>
      <c r="B60" s="27" t="s">
        <v>112</v>
      </c>
      <c r="C60" s="20" t="s">
        <v>19</v>
      </c>
      <c r="D60" s="28" t="s">
        <v>113</v>
      </c>
      <c r="E60" s="28"/>
      <c r="F60" s="30">
        <f>F61</f>
        <v>40.5</v>
      </c>
      <c r="G60" s="67">
        <f>G61</f>
        <v>40.42</v>
      </c>
      <c r="H60" s="61">
        <f t="shared" si="0"/>
        <v>99.80246913580247</v>
      </c>
    </row>
    <row r="61" spans="1:8" ht="25.5">
      <c r="A61" s="44"/>
      <c r="B61" s="35" t="s">
        <v>84</v>
      </c>
      <c r="C61" s="20" t="s">
        <v>19</v>
      </c>
      <c r="D61" s="28" t="s">
        <v>113</v>
      </c>
      <c r="E61" s="28" t="s">
        <v>83</v>
      </c>
      <c r="F61" s="30">
        <v>40.5</v>
      </c>
      <c r="G61" s="73">
        <v>40.42</v>
      </c>
      <c r="H61" s="61">
        <f t="shared" si="0"/>
        <v>99.80246913580247</v>
      </c>
    </row>
    <row r="62" spans="1:8" ht="25.5">
      <c r="A62" s="44"/>
      <c r="B62" s="27" t="s">
        <v>115</v>
      </c>
      <c r="C62" s="20" t="s">
        <v>19</v>
      </c>
      <c r="D62" s="28" t="s">
        <v>114</v>
      </c>
      <c r="E62" s="28"/>
      <c r="F62" s="30">
        <f>F63</f>
        <v>36</v>
      </c>
      <c r="G62" s="67">
        <f>G63</f>
        <v>36</v>
      </c>
      <c r="H62" s="61">
        <f t="shared" si="0"/>
        <v>100</v>
      </c>
    </row>
    <row r="63" spans="1:8" ht="25.5">
      <c r="A63" s="44"/>
      <c r="B63" s="35" t="s">
        <v>84</v>
      </c>
      <c r="C63" s="20" t="s">
        <v>19</v>
      </c>
      <c r="D63" s="28" t="s">
        <v>114</v>
      </c>
      <c r="E63" s="28" t="s">
        <v>83</v>
      </c>
      <c r="F63" s="30">
        <v>36</v>
      </c>
      <c r="G63" s="73">
        <v>36</v>
      </c>
      <c r="H63" s="61">
        <f t="shared" si="0"/>
        <v>100</v>
      </c>
    </row>
    <row r="64" spans="1:8" ht="12.75">
      <c r="A64" s="44"/>
      <c r="B64" s="21" t="s">
        <v>20</v>
      </c>
      <c r="C64" s="20" t="s">
        <v>58</v>
      </c>
      <c r="D64" s="28"/>
      <c r="E64" s="28"/>
      <c r="F64" s="34">
        <f aca="true" t="shared" si="2" ref="F64:G67">F65</f>
        <v>298.632</v>
      </c>
      <c r="G64" s="66">
        <f t="shared" si="2"/>
        <v>298.632</v>
      </c>
      <c r="H64" s="61">
        <f t="shared" si="0"/>
        <v>100</v>
      </c>
    </row>
    <row r="65" spans="1:8" ht="12.75">
      <c r="A65" s="44"/>
      <c r="B65" s="19" t="s">
        <v>21</v>
      </c>
      <c r="C65" s="20" t="s">
        <v>43</v>
      </c>
      <c r="D65" s="28"/>
      <c r="E65" s="28"/>
      <c r="F65" s="30">
        <f t="shared" si="2"/>
        <v>298.632</v>
      </c>
      <c r="G65" s="67">
        <f t="shared" si="2"/>
        <v>298.632</v>
      </c>
      <c r="H65" s="61">
        <f t="shared" si="0"/>
        <v>100</v>
      </c>
    </row>
    <row r="66" spans="1:8" ht="12.75">
      <c r="A66" s="44"/>
      <c r="B66" s="27" t="s">
        <v>102</v>
      </c>
      <c r="C66" s="20" t="s">
        <v>43</v>
      </c>
      <c r="D66" s="28" t="s">
        <v>104</v>
      </c>
      <c r="E66" s="28"/>
      <c r="F66" s="30">
        <f t="shared" si="2"/>
        <v>298.632</v>
      </c>
      <c r="G66" s="67">
        <f t="shared" si="2"/>
        <v>298.632</v>
      </c>
      <c r="H66" s="61">
        <f t="shared" si="0"/>
        <v>100</v>
      </c>
    </row>
    <row r="67" spans="1:8" ht="12.75">
      <c r="A67" s="44"/>
      <c r="B67" s="27" t="s">
        <v>103</v>
      </c>
      <c r="C67" s="20" t="s">
        <v>43</v>
      </c>
      <c r="D67" s="28" t="s">
        <v>105</v>
      </c>
      <c r="E67" s="28"/>
      <c r="F67" s="30">
        <f t="shared" si="2"/>
        <v>298.632</v>
      </c>
      <c r="G67" s="67">
        <f t="shared" si="2"/>
        <v>298.632</v>
      </c>
      <c r="H67" s="61">
        <f t="shared" si="0"/>
        <v>100</v>
      </c>
    </row>
    <row r="68" spans="1:8" ht="25.5">
      <c r="A68" s="44"/>
      <c r="B68" s="27" t="s">
        <v>116</v>
      </c>
      <c r="C68" s="20" t="s">
        <v>43</v>
      </c>
      <c r="D68" s="28" t="s">
        <v>117</v>
      </c>
      <c r="E68" s="28"/>
      <c r="F68" s="30">
        <f>F69+F70</f>
        <v>298.632</v>
      </c>
      <c r="G68" s="67">
        <f>G69+G70</f>
        <v>298.632</v>
      </c>
      <c r="H68" s="61">
        <f t="shared" si="0"/>
        <v>100</v>
      </c>
    </row>
    <row r="69" spans="1:8" ht="25.5">
      <c r="A69" s="44"/>
      <c r="B69" s="35" t="s">
        <v>78</v>
      </c>
      <c r="C69" s="20" t="s">
        <v>43</v>
      </c>
      <c r="D69" s="28" t="s">
        <v>117</v>
      </c>
      <c r="E69" s="28" t="s">
        <v>77</v>
      </c>
      <c r="F69" s="30">
        <v>291.982</v>
      </c>
      <c r="G69" s="73">
        <v>291.982</v>
      </c>
      <c r="H69" s="61">
        <f t="shared" si="0"/>
        <v>100</v>
      </c>
    </row>
    <row r="70" spans="1:8" ht="25.5">
      <c r="A70" s="44"/>
      <c r="B70" s="35" t="s">
        <v>84</v>
      </c>
      <c r="C70" s="20" t="s">
        <v>43</v>
      </c>
      <c r="D70" s="28" t="s">
        <v>117</v>
      </c>
      <c r="E70" s="28" t="s">
        <v>83</v>
      </c>
      <c r="F70" s="30">
        <v>6.65</v>
      </c>
      <c r="G70" s="73">
        <v>6.65</v>
      </c>
      <c r="H70" s="61">
        <f t="shared" si="0"/>
        <v>100</v>
      </c>
    </row>
    <row r="71" spans="1:8" ht="12.75">
      <c r="A71" s="44"/>
      <c r="B71" s="21" t="s">
        <v>22</v>
      </c>
      <c r="C71" s="25" t="s">
        <v>59</v>
      </c>
      <c r="D71" s="28"/>
      <c r="E71" s="28"/>
      <c r="F71" s="34">
        <f>F72+F77</f>
        <v>550</v>
      </c>
      <c r="G71" s="66">
        <f>G72+G77</f>
        <v>528.11784</v>
      </c>
      <c r="H71" s="61">
        <f t="shared" si="0"/>
        <v>96.02142545454545</v>
      </c>
    </row>
    <row r="72" spans="1:8" ht="25.5">
      <c r="A72" s="44"/>
      <c r="B72" s="19" t="s">
        <v>23</v>
      </c>
      <c r="C72" s="20" t="s">
        <v>44</v>
      </c>
      <c r="D72" s="28"/>
      <c r="E72" s="28"/>
      <c r="F72" s="30">
        <f aca="true" t="shared" si="3" ref="F72:G75">F73</f>
        <v>350</v>
      </c>
      <c r="G72" s="67">
        <f t="shared" si="3"/>
        <v>328.31084</v>
      </c>
      <c r="H72" s="61">
        <f aca="true" t="shared" si="4" ref="H72:H135">G72/F72*100</f>
        <v>93.80309714285714</v>
      </c>
    </row>
    <row r="73" spans="1:8" ht="12.75">
      <c r="A73" s="44"/>
      <c r="B73" s="27" t="s">
        <v>123</v>
      </c>
      <c r="C73" s="20" t="s">
        <v>44</v>
      </c>
      <c r="D73" s="28" t="s">
        <v>122</v>
      </c>
      <c r="E73" s="28"/>
      <c r="F73" s="30">
        <f t="shared" si="3"/>
        <v>350</v>
      </c>
      <c r="G73" s="67">
        <f t="shared" si="3"/>
        <v>328.31084</v>
      </c>
      <c r="H73" s="61">
        <f t="shared" si="4"/>
        <v>93.80309714285714</v>
      </c>
    </row>
    <row r="74" spans="1:8" ht="51">
      <c r="A74" s="44"/>
      <c r="B74" s="27" t="s">
        <v>118</v>
      </c>
      <c r="C74" s="20" t="s">
        <v>44</v>
      </c>
      <c r="D74" s="28" t="s">
        <v>120</v>
      </c>
      <c r="E74" s="28"/>
      <c r="F74" s="30">
        <f t="shared" si="3"/>
        <v>350</v>
      </c>
      <c r="G74" s="67">
        <f t="shared" si="3"/>
        <v>328.31084</v>
      </c>
      <c r="H74" s="61">
        <f t="shared" si="4"/>
        <v>93.80309714285714</v>
      </c>
    </row>
    <row r="75" spans="1:8" ht="38.25">
      <c r="A75" s="44"/>
      <c r="B75" s="27" t="s">
        <v>119</v>
      </c>
      <c r="C75" s="20" t="s">
        <v>44</v>
      </c>
      <c r="D75" s="28" t="s">
        <v>121</v>
      </c>
      <c r="E75" s="28"/>
      <c r="F75" s="30">
        <f t="shared" si="3"/>
        <v>350</v>
      </c>
      <c r="G75" s="67">
        <f t="shared" si="3"/>
        <v>328.31084</v>
      </c>
      <c r="H75" s="61">
        <f t="shared" si="4"/>
        <v>93.80309714285714</v>
      </c>
    </row>
    <row r="76" spans="1:8" ht="25.5">
      <c r="A76" s="44"/>
      <c r="B76" s="35" t="s">
        <v>84</v>
      </c>
      <c r="C76" s="20" t="s">
        <v>44</v>
      </c>
      <c r="D76" s="28" t="s">
        <v>121</v>
      </c>
      <c r="E76" s="28" t="s">
        <v>83</v>
      </c>
      <c r="F76" s="30">
        <v>350</v>
      </c>
      <c r="G76" s="73">
        <v>328.31084</v>
      </c>
      <c r="H76" s="61">
        <f t="shared" si="4"/>
        <v>93.80309714285714</v>
      </c>
    </row>
    <row r="77" spans="1:8" ht="12.75">
      <c r="A77" s="44"/>
      <c r="B77" s="19" t="s">
        <v>24</v>
      </c>
      <c r="C77" s="20" t="s">
        <v>45</v>
      </c>
      <c r="D77" s="28"/>
      <c r="E77" s="28"/>
      <c r="F77" s="30">
        <f aca="true" t="shared" si="5" ref="F77:G80">F78</f>
        <v>200</v>
      </c>
      <c r="G77" s="67">
        <f t="shared" si="5"/>
        <v>199.807</v>
      </c>
      <c r="H77" s="61">
        <f t="shared" si="4"/>
        <v>99.9035</v>
      </c>
    </row>
    <row r="78" spans="1:8" ht="12.75">
      <c r="A78" s="44"/>
      <c r="B78" s="27" t="s">
        <v>123</v>
      </c>
      <c r="C78" s="20" t="s">
        <v>45</v>
      </c>
      <c r="D78" s="28" t="s">
        <v>122</v>
      </c>
      <c r="E78" s="28"/>
      <c r="F78" s="30">
        <f t="shared" si="5"/>
        <v>200</v>
      </c>
      <c r="G78" s="67">
        <f t="shared" si="5"/>
        <v>199.807</v>
      </c>
      <c r="H78" s="61">
        <f t="shared" si="4"/>
        <v>99.9035</v>
      </c>
    </row>
    <row r="79" spans="1:8" ht="51">
      <c r="A79" s="44"/>
      <c r="B79" s="27" t="s">
        <v>118</v>
      </c>
      <c r="C79" s="20" t="s">
        <v>45</v>
      </c>
      <c r="D79" s="28" t="s">
        <v>120</v>
      </c>
      <c r="E79" s="28"/>
      <c r="F79" s="30">
        <f t="shared" si="5"/>
        <v>200</v>
      </c>
      <c r="G79" s="67">
        <f t="shared" si="5"/>
        <v>199.807</v>
      </c>
      <c r="H79" s="61">
        <f t="shared" si="4"/>
        <v>99.9035</v>
      </c>
    </row>
    <row r="80" spans="1:8" ht="38.25">
      <c r="A80" s="44"/>
      <c r="B80" s="27" t="s">
        <v>119</v>
      </c>
      <c r="C80" s="20" t="s">
        <v>45</v>
      </c>
      <c r="D80" s="28" t="s">
        <v>121</v>
      </c>
      <c r="E80" s="28"/>
      <c r="F80" s="30">
        <f t="shared" si="5"/>
        <v>200</v>
      </c>
      <c r="G80" s="67">
        <f t="shared" si="5"/>
        <v>199.807</v>
      </c>
      <c r="H80" s="61">
        <f t="shared" si="4"/>
        <v>99.9035</v>
      </c>
    </row>
    <row r="81" spans="1:8" ht="25.5">
      <c r="A81" s="44"/>
      <c r="B81" s="35" t="s">
        <v>84</v>
      </c>
      <c r="C81" s="20" t="s">
        <v>45</v>
      </c>
      <c r="D81" s="28" t="s">
        <v>121</v>
      </c>
      <c r="E81" s="28" t="s">
        <v>83</v>
      </c>
      <c r="F81" s="30">
        <v>200</v>
      </c>
      <c r="G81" s="73">
        <v>199.807</v>
      </c>
      <c r="H81" s="61">
        <f t="shared" si="4"/>
        <v>99.9035</v>
      </c>
    </row>
    <row r="82" spans="1:8" ht="12.75">
      <c r="A82" s="44"/>
      <c r="B82" s="21" t="s">
        <v>25</v>
      </c>
      <c r="C82" s="25" t="s">
        <v>60</v>
      </c>
      <c r="D82" s="28"/>
      <c r="E82" s="28"/>
      <c r="F82" s="34">
        <f>F83+F88+F95+F100</f>
        <v>2968.505</v>
      </c>
      <c r="G82" s="66">
        <f>G83+G88+G95+G100</f>
        <v>2853.5970700000003</v>
      </c>
      <c r="H82" s="61">
        <f t="shared" si="4"/>
        <v>96.12909764342658</v>
      </c>
    </row>
    <row r="83" spans="1:8" ht="12.75">
      <c r="A83" s="44"/>
      <c r="B83" s="22" t="s">
        <v>26</v>
      </c>
      <c r="C83" s="20" t="s">
        <v>46</v>
      </c>
      <c r="D83" s="28"/>
      <c r="E83" s="28"/>
      <c r="F83" s="30">
        <f aca="true" t="shared" si="6" ref="F83:G86">F84</f>
        <v>18</v>
      </c>
      <c r="G83" s="67">
        <f t="shared" si="6"/>
        <v>0</v>
      </c>
      <c r="H83" s="61">
        <f t="shared" si="4"/>
        <v>0</v>
      </c>
    </row>
    <row r="84" spans="1:8" ht="25.5">
      <c r="A84" s="44"/>
      <c r="B84" s="27" t="s">
        <v>124</v>
      </c>
      <c r="C84" s="20" t="s">
        <v>46</v>
      </c>
      <c r="D84" s="28" t="s">
        <v>125</v>
      </c>
      <c r="E84" s="28"/>
      <c r="F84" s="30">
        <f t="shared" si="6"/>
        <v>18</v>
      </c>
      <c r="G84" s="67">
        <f t="shared" si="6"/>
        <v>0</v>
      </c>
      <c r="H84" s="61">
        <f t="shared" si="4"/>
        <v>0</v>
      </c>
    </row>
    <row r="85" spans="1:8" ht="25.5">
      <c r="A85" s="44"/>
      <c r="B85" s="27" t="s">
        <v>129</v>
      </c>
      <c r="C85" s="20" t="s">
        <v>46</v>
      </c>
      <c r="D85" s="28" t="s">
        <v>126</v>
      </c>
      <c r="E85" s="28"/>
      <c r="F85" s="30">
        <f t="shared" si="6"/>
        <v>18</v>
      </c>
      <c r="G85" s="67">
        <f t="shared" si="6"/>
        <v>0</v>
      </c>
      <c r="H85" s="61">
        <f t="shared" si="4"/>
        <v>0</v>
      </c>
    </row>
    <row r="86" spans="1:8" ht="25.5">
      <c r="A86" s="44"/>
      <c r="B86" s="27" t="s">
        <v>130</v>
      </c>
      <c r="C86" s="20" t="s">
        <v>46</v>
      </c>
      <c r="D86" s="28" t="s">
        <v>127</v>
      </c>
      <c r="E86" s="28"/>
      <c r="F86" s="30">
        <f t="shared" si="6"/>
        <v>18</v>
      </c>
      <c r="G86" s="67">
        <f t="shared" si="6"/>
        <v>0</v>
      </c>
      <c r="H86" s="61">
        <f t="shared" si="4"/>
        <v>0</v>
      </c>
    </row>
    <row r="87" spans="1:8" ht="45.75" customHeight="1">
      <c r="A87" s="44"/>
      <c r="B87" s="26" t="s">
        <v>66</v>
      </c>
      <c r="C87" s="20" t="s">
        <v>46</v>
      </c>
      <c r="D87" s="28" t="s">
        <v>127</v>
      </c>
      <c r="E87" s="28" t="s">
        <v>128</v>
      </c>
      <c r="F87" s="30">
        <v>18</v>
      </c>
      <c r="G87" s="73">
        <v>0</v>
      </c>
      <c r="H87" s="61">
        <f t="shared" si="4"/>
        <v>0</v>
      </c>
    </row>
    <row r="88" spans="1:8" ht="12.75">
      <c r="A88" s="44"/>
      <c r="B88" s="19" t="s">
        <v>27</v>
      </c>
      <c r="C88" s="20" t="s">
        <v>47</v>
      </c>
      <c r="D88" s="28"/>
      <c r="E88" s="28"/>
      <c r="F88" s="30">
        <f>F89</f>
        <v>2448.505</v>
      </c>
      <c r="G88" s="67">
        <f>G89</f>
        <v>2385.95607</v>
      </c>
      <c r="H88" s="61">
        <f t="shared" si="4"/>
        <v>97.44542363605547</v>
      </c>
    </row>
    <row r="89" spans="1:8" ht="25.5">
      <c r="A89" s="44"/>
      <c r="B89" s="27" t="s">
        <v>124</v>
      </c>
      <c r="C89" s="20" t="s">
        <v>47</v>
      </c>
      <c r="D89" s="28" t="s">
        <v>125</v>
      </c>
      <c r="E89" s="28"/>
      <c r="F89" s="30">
        <f>F90</f>
        <v>2448.505</v>
      </c>
      <c r="G89" s="67">
        <f>G90</f>
        <v>2385.95607</v>
      </c>
      <c r="H89" s="61">
        <f t="shared" si="4"/>
        <v>97.44542363605547</v>
      </c>
    </row>
    <row r="90" spans="1:8" ht="25.5">
      <c r="A90" s="44"/>
      <c r="B90" s="27" t="s">
        <v>131</v>
      </c>
      <c r="C90" s="20" t="s">
        <v>47</v>
      </c>
      <c r="D90" s="28" t="s">
        <v>134</v>
      </c>
      <c r="E90" s="28"/>
      <c r="F90" s="30">
        <f>F91+F93</f>
        <v>2448.505</v>
      </c>
      <c r="G90" s="67">
        <f>G91+G93</f>
        <v>2385.95607</v>
      </c>
      <c r="H90" s="61">
        <f t="shared" si="4"/>
        <v>97.44542363605547</v>
      </c>
    </row>
    <row r="91" spans="1:8" ht="25.5">
      <c r="A91" s="44"/>
      <c r="B91" s="27" t="s">
        <v>242</v>
      </c>
      <c r="C91" s="20" t="s">
        <v>47</v>
      </c>
      <c r="D91" s="28" t="s">
        <v>238</v>
      </c>
      <c r="E91" s="28"/>
      <c r="F91" s="30">
        <f>F92</f>
        <v>1508.505</v>
      </c>
      <c r="G91" s="67">
        <f>G92</f>
        <v>1508.505</v>
      </c>
      <c r="H91" s="61">
        <f t="shared" si="4"/>
        <v>100</v>
      </c>
    </row>
    <row r="92" spans="1:8" ht="25.5">
      <c r="A92" s="44"/>
      <c r="B92" s="35" t="s">
        <v>84</v>
      </c>
      <c r="C92" s="20" t="s">
        <v>47</v>
      </c>
      <c r="D92" s="28" t="s">
        <v>238</v>
      </c>
      <c r="E92" s="28" t="s">
        <v>83</v>
      </c>
      <c r="F92" s="30">
        <v>1508.505</v>
      </c>
      <c r="G92" s="73">
        <v>1508.505</v>
      </c>
      <c r="H92" s="61">
        <f t="shared" si="4"/>
        <v>100</v>
      </c>
    </row>
    <row r="93" spans="1:8" ht="25.5">
      <c r="A93" s="44"/>
      <c r="B93" s="27" t="s">
        <v>132</v>
      </c>
      <c r="C93" s="20" t="s">
        <v>47</v>
      </c>
      <c r="D93" s="28" t="s">
        <v>133</v>
      </c>
      <c r="E93" s="28"/>
      <c r="F93" s="30">
        <f>F94</f>
        <v>940</v>
      </c>
      <c r="G93" s="67">
        <f>G94</f>
        <v>877.45107</v>
      </c>
      <c r="H93" s="61">
        <f t="shared" si="4"/>
        <v>93.3458585106383</v>
      </c>
    </row>
    <row r="94" spans="1:8" ht="25.5">
      <c r="A94" s="44"/>
      <c r="B94" s="35" t="s">
        <v>84</v>
      </c>
      <c r="C94" s="20" t="s">
        <v>47</v>
      </c>
      <c r="D94" s="28" t="s">
        <v>133</v>
      </c>
      <c r="E94" s="28" t="s">
        <v>83</v>
      </c>
      <c r="F94" s="30">
        <v>940</v>
      </c>
      <c r="G94" s="73">
        <v>877.45107</v>
      </c>
      <c r="H94" s="61">
        <f t="shared" si="4"/>
        <v>93.3458585106383</v>
      </c>
    </row>
    <row r="95" spans="1:8" ht="12.75">
      <c r="A95" s="44"/>
      <c r="B95" s="19" t="s">
        <v>28</v>
      </c>
      <c r="C95" s="20" t="s">
        <v>48</v>
      </c>
      <c r="D95" s="28"/>
      <c r="E95" s="28"/>
      <c r="F95" s="30">
        <f aca="true" t="shared" si="7" ref="F95:G98">F96</f>
        <v>400</v>
      </c>
      <c r="G95" s="67">
        <f t="shared" si="7"/>
        <v>385.841</v>
      </c>
      <c r="H95" s="61">
        <f t="shared" si="4"/>
        <v>96.46025</v>
      </c>
    </row>
    <row r="96" spans="1:8" ht="25.5">
      <c r="A96" s="44"/>
      <c r="B96" s="27" t="s">
        <v>124</v>
      </c>
      <c r="C96" s="20" t="s">
        <v>48</v>
      </c>
      <c r="D96" s="28" t="s">
        <v>125</v>
      </c>
      <c r="E96" s="28"/>
      <c r="F96" s="30">
        <f t="shared" si="7"/>
        <v>400</v>
      </c>
      <c r="G96" s="67">
        <f t="shared" si="7"/>
        <v>385.841</v>
      </c>
      <c r="H96" s="61">
        <f t="shared" si="4"/>
        <v>96.46025</v>
      </c>
    </row>
    <row r="97" spans="1:8" ht="25.5">
      <c r="A97" s="44"/>
      <c r="B97" s="27" t="s">
        <v>124</v>
      </c>
      <c r="C97" s="20" t="s">
        <v>48</v>
      </c>
      <c r="D97" s="28" t="s">
        <v>135</v>
      </c>
      <c r="E97" s="28"/>
      <c r="F97" s="30">
        <f t="shared" si="7"/>
        <v>400</v>
      </c>
      <c r="G97" s="67">
        <f t="shared" si="7"/>
        <v>385.841</v>
      </c>
      <c r="H97" s="61">
        <f t="shared" si="4"/>
        <v>96.46025</v>
      </c>
    </row>
    <row r="98" spans="1:8" ht="25.5">
      <c r="A98" s="44"/>
      <c r="B98" s="27" t="s">
        <v>137</v>
      </c>
      <c r="C98" s="20" t="s">
        <v>48</v>
      </c>
      <c r="D98" s="28" t="s">
        <v>136</v>
      </c>
      <c r="E98" s="28"/>
      <c r="F98" s="30">
        <f t="shared" si="7"/>
        <v>400</v>
      </c>
      <c r="G98" s="67">
        <f t="shared" si="7"/>
        <v>385.841</v>
      </c>
      <c r="H98" s="61">
        <f t="shared" si="4"/>
        <v>96.46025</v>
      </c>
    </row>
    <row r="99" spans="1:8" ht="25.5">
      <c r="A99" s="44"/>
      <c r="B99" s="35" t="s">
        <v>84</v>
      </c>
      <c r="C99" s="20" t="s">
        <v>48</v>
      </c>
      <c r="D99" s="28" t="s">
        <v>136</v>
      </c>
      <c r="E99" s="28" t="s">
        <v>83</v>
      </c>
      <c r="F99" s="30">
        <v>400</v>
      </c>
      <c r="G99" s="73">
        <v>385.841</v>
      </c>
      <c r="H99" s="61">
        <f t="shared" si="4"/>
        <v>96.46025</v>
      </c>
    </row>
    <row r="100" spans="1:8" ht="12.75">
      <c r="A100" s="44"/>
      <c r="B100" s="23" t="s">
        <v>29</v>
      </c>
      <c r="C100" s="20" t="s">
        <v>49</v>
      </c>
      <c r="D100" s="28"/>
      <c r="E100" s="28"/>
      <c r="F100" s="30">
        <f>F101+F105</f>
        <v>102</v>
      </c>
      <c r="G100" s="67">
        <f>G101+G105</f>
        <v>81.8</v>
      </c>
      <c r="H100" s="61">
        <f t="shared" si="4"/>
        <v>80.19607843137254</v>
      </c>
    </row>
    <row r="101" spans="1:8" ht="25.5">
      <c r="A101" s="44"/>
      <c r="B101" s="27" t="s">
        <v>124</v>
      </c>
      <c r="C101" s="20" t="s">
        <v>49</v>
      </c>
      <c r="D101" s="28" t="s">
        <v>125</v>
      </c>
      <c r="E101" s="28"/>
      <c r="F101" s="30">
        <f aca="true" t="shared" si="8" ref="F101:G103">F102</f>
        <v>2</v>
      </c>
      <c r="G101" s="67">
        <f t="shared" si="8"/>
        <v>2</v>
      </c>
      <c r="H101" s="61">
        <f t="shared" si="4"/>
        <v>100</v>
      </c>
    </row>
    <row r="102" spans="1:8" ht="25.5">
      <c r="A102" s="44"/>
      <c r="B102" s="27" t="s">
        <v>129</v>
      </c>
      <c r="C102" s="20" t="s">
        <v>49</v>
      </c>
      <c r="D102" s="28" t="s">
        <v>126</v>
      </c>
      <c r="E102" s="28"/>
      <c r="F102" s="30">
        <f t="shared" si="8"/>
        <v>2</v>
      </c>
      <c r="G102" s="67">
        <f t="shared" si="8"/>
        <v>2</v>
      </c>
      <c r="H102" s="61">
        <f t="shared" si="4"/>
        <v>100</v>
      </c>
    </row>
    <row r="103" spans="1:8" ht="25.5">
      <c r="A103" s="44"/>
      <c r="B103" s="27" t="s">
        <v>139</v>
      </c>
      <c r="C103" s="20" t="s">
        <v>49</v>
      </c>
      <c r="D103" s="28" t="s">
        <v>138</v>
      </c>
      <c r="E103" s="28"/>
      <c r="F103" s="30">
        <f t="shared" si="8"/>
        <v>2</v>
      </c>
      <c r="G103" s="67">
        <f t="shared" si="8"/>
        <v>2</v>
      </c>
      <c r="H103" s="61">
        <f t="shared" si="4"/>
        <v>100</v>
      </c>
    </row>
    <row r="104" spans="1:8" ht="25.5">
      <c r="A104" s="44"/>
      <c r="B104" s="35" t="s">
        <v>84</v>
      </c>
      <c r="C104" s="20" t="s">
        <v>49</v>
      </c>
      <c r="D104" s="28" t="s">
        <v>138</v>
      </c>
      <c r="E104" s="28" t="s">
        <v>83</v>
      </c>
      <c r="F104" s="30">
        <v>2</v>
      </c>
      <c r="G104" s="73">
        <v>2</v>
      </c>
      <c r="H104" s="61">
        <f t="shared" si="4"/>
        <v>100</v>
      </c>
    </row>
    <row r="105" spans="1:8" ht="12.75">
      <c r="A105" s="44"/>
      <c r="B105" s="27" t="s">
        <v>102</v>
      </c>
      <c r="C105" s="20" t="s">
        <v>49</v>
      </c>
      <c r="D105" s="28" t="s">
        <v>104</v>
      </c>
      <c r="E105" s="28"/>
      <c r="F105" s="30">
        <f aca="true" t="shared" si="9" ref="F105:G107">F106</f>
        <v>100</v>
      </c>
      <c r="G105" s="67">
        <f t="shared" si="9"/>
        <v>79.8</v>
      </c>
      <c r="H105" s="61">
        <f t="shared" si="4"/>
        <v>79.8</v>
      </c>
    </row>
    <row r="106" spans="1:8" ht="12.75">
      <c r="A106" s="44"/>
      <c r="B106" s="27" t="s">
        <v>103</v>
      </c>
      <c r="C106" s="20" t="s">
        <v>49</v>
      </c>
      <c r="D106" s="28" t="s">
        <v>105</v>
      </c>
      <c r="E106" s="28"/>
      <c r="F106" s="30">
        <f t="shared" si="9"/>
        <v>100</v>
      </c>
      <c r="G106" s="67">
        <f t="shared" si="9"/>
        <v>79.8</v>
      </c>
      <c r="H106" s="61">
        <f t="shared" si="4"/>
        <v>79.8</v>
      </c>
    </row>
    <row r="107" spans="1:8" ht="25.5">
      <c r="A107" s="44"/>
      <c r="B107" s="27" t="s">
        <v>154</v>
      </c>
      <c r="C107" s="20" t="s">
        <v>49</v>
      </c>
      <c r="D107" s="28" t="s">
        <v>155</v>
      </c>
      <c r="E107" s="28"/>
      <c r="F107" s="30">
        <f t="shared" si="9"/>
        <v>100</v>
      </c>
      <c r="G107" s="67">
        <f t="shared" si="9"/>
        <v>79.8</v>
      </c>
      <c r="H107" s="61">
        <f t="shared" si="4"/>
        <v>79.8</v>
      </c>
    </row>
    <row r="108" spans="1:8" ht="25.5">
      <c r="A108" s="44"/>
      <c r="B108" s="35" t="s">
        <v>84</v>
      </c>
      <c r="C108" s="20" t="s">
        <v>49</v>
      </c>
      <c r="D108" s="28" t="s">
        <v>155</v>
      </c>
      <c r="E108" s="28" t="s">
        <v>83</v>
      </c>
      <c r="F108" s="30">
        <v>100</v>
      </c>
      <c r="G108" s="73">
        <v>79.8</v>
      </c>
      <c r="H108" s="61">
        <f t="shared" si="4"/>
        <v>79.8</v>
      </c>
    </row>
    <row r="109" spans="1:8" ht="12.75">
      <c r="A109" s="44"/>
      <c r="B109" s="21" t="s">
        <v>30</v>
      </c>
      <c r="C109" s="25" t="s">
        <v>61</v>
      </c>
      <c r="D109" s="28"/>
      <c r="E109" s="28"/>
      <c r="F109" s="34">
        <f>F110+F128+F133</f>
        <v>9403.966</v>
      </c>
      <c r="G109" s="66">
        <f>G110+G128+G133</f>
        <v>8767.81624</v>
      </c>
      <c r="H109" s="61">
        <f t="shared" si="4"/>
        <v>93.23530348791137</v>
      </c>
    </row>
    <row r="110" spans="1:8" ht="12.75">
      <c r="A110" s="44"/>
      <c r="B110" s="19" t="s">
        <v>31</v>
      </c>
      <c r="C110" s="20" t="s">
        <v>50</v>
      </c>
      <c r="D110" s="28"/>
      <c r="E110" s="28"/>
      <c r="F110" s="30">
        <f>F111+F124</f>
        <v>4807.342000000001</v>
      </c>
      <c r="G110" s="67">
        <f>G111+G124</f>
        <v>4772.82322</v>
      </c>
      <c r="H110" s="61">
        <f t="shared" si="4"/>
        <v>99.28195705651895</v>
      </c>
    </row>
    <row r="111" spans="1:8" ht="25.5">
      <c r="A111" s="44"/>
      <c r="B111" s="27" t="s">
        <v>156</v>
      </c>
      <c r="C111" s="20" t="s">
        <v>50</v>
      </c>
      <c r="D111" s="28" t="s">
        <v>158</v>
      </c>
      <c r="E111" s="28"/>
      <c r="F111" s="30">
        <f>F112+F117</f>
        <v>4707.342000000001</v>
      </c>
      <c r="G111" s="67">
        <f>G112+G117</f>
        <v>4673.77422</v>
      </c>
      <c r="H111" s="61">
        <f t="shared" si="4"/>
        <v>99.28690585897519</v>
      </c>
    </row>
    <row r="112" spans="1:8" ht="25.5">
      <c r="A112" s="44"/>
      <c r="B112" s="27" t="s">
        <v>157</v>
      </c>
      <c r="C112" s="20" t="s">
        <v>50</v>
      </c>
      <c r="D112" s="28" t="s">
        <v>159</v>
      </c>
      <c r="E112" s="28"/>
      <c r="F112" s="30">
        <f>F113+F115</f>
        <v>3618.958</v>
      </c>
      <c r="G112" s="67">
        <f>G113+G115</f>
        <v>3613.95735</v>
      </c>
      <c r="H112" s="61">
        <f t="shared" si="4"/>
        <v>99.86182072298159</v>
      </c>
    </row>
    <row r="113" spans="1:8" ht="25.5" customHeight="1">
      <c r="A113" s="44"/>
      <c r="B113" s="27" t="s">
        <v>231</v>
      </c>
      <c r="C113" s="20" t="s">
        <v>50</v>
      </c>
      <c r="D113" s="28" t="s">
        <v>230</v>
      </c>
      <c r="E113" s="28"/>
      <c r="F113" s="30">
        <f>F114</f>
        <v>181</v>
      </c>
      <c r="G113" s="67">
        <f>G114</f>
        <v>180.69787</v>
      </c>
      <c r="H113" s="61">
        <f t="shared" si="4"/>
        <v>99.8330773480663</v>
      </c>
    </row>
    <row r="114" spans="1:8" ht="25.5">
      <c r="A114" s="44"/>
      <c r="B114" s="35" t="s">
        <v>243</v>
      </c>
      <c r="C114" s="20" t="s">
        <v>50</v>
      </c>
      <c r="D114" s="28" t="s">
        <v>230</v>
      </c>
      <c r="E114" s="28" t="s">
        <v>240</v>
      </c>
      <c r="F114" s="30">
        <v>181</v>
      </c>
      <c r="G114" s="73">
        <v>180.69787</v>
      </c>
      <c r="H114" s="61">
        <f t="shared" si="4"/>
        <v>99.8330773480663</v>
      </c>
    </row>
    <row r="115" spans="1:8" ht="25.5">
      <c r="A115" s="44"/>
      <c r="B115" s="35" t="s">
        <v>244</v>
      </c>
      <c r="C115" s="20" t="s">
        <v>50</v>
      </c>
      <c r="D115" s="28" t="s">
        <v>239</v>
      </c>
      <c r="E115" s="28"/>
      <c r="F115" s="30">
        <f>F116</f>
        <v>3437.958</v>
      </c>
      <c r="G115" s="67">
        <f>G116</f>
        <v>3433.25948</v>
      </c>
      <c r="H115" s="61">
        <f t="shared" si="4"/>
        <v>99.8633339907003</v>
      </c>
    </row>
    <row r="116" spans="1:8" ht="25.5">
      <c r="A116" s="44"/>
      <c r="B116" s="35" t="s">
        <v>243</v>
      </c>
      <c r="C116" s="20" t="s">
        <v>50</v>
      </c>
      <c r="D116" s="28" t="s">
        <v>239</v>
      </c>
      <c r="E116" s="28" t="s">
        <v>240</v>
      </c>
      <c r="F116" s="30">
        <v>3437.958</v>
      </c>
      <c r="G116" s="73">
        <v>3433.25948</v>
      </c>
      <c r="H116" s="61">
        <f t="shared" si="4"/>
        <v>99.8633339907003</v>
      </c>
    </row>
    <row r="117" spans="1:8" ht="25.5">
      <c r="A117" s="44"/>
      <c r="B117" s="27" t="s">
        <v>163</v>
      </c>
      <c r="C117" s="20" t="s">
        <v>50</v>
      </c>
      <c r="D117" s="28" t="s">
        <v>160</v>
      </c>
      <c r="E117" s="28"/>
      <c r="F117" s="30">
        <f>F118+F120+F122</f>
        <v>1088.384</v>
      </c>
      <c r="G117" s="67">
        <f>G118+G120+G122</f>
        <v>1059.8168699999999</v>
      </c>
      <c r="H117" s="61">
        <f t="shared" si="4"/>
        <v>97.37527104404326</v>
      </c>
    </row>
    <row r="118" spans="1:8" ht="38.25">
      <c r="A118" s="44"/>
      <c r="B118" s="27" t="s">
        <v>164</v>
      </c>
      <c r="C118" s="20" t="s">
        <v>50</v>
      </c>
      <c r="D118" s="28" t="s">
        <v>161</v>
      </c>
      <c r="E118" s="28"/>
      <c r="F118" s="30">
        <f>F119</f>
        <v>57.5</v>
      </c>
      <c r="G118" s="67">
        <f>G119</f>
        <v>33.9</v>
      </c>
      <c r="H118" s="61">
        <f t="shared" si="4"/>
        <v>58.95652173913043</v>
      </c>
    </row>
    <row r="119" spans="1:8" ht="38.25">
      <c r="A119" s="44"/>
      <c r="B119" s="35" t="s">
        <v>165</v>
      </c>
      <c r="C119" s="20" t="s">
        <v>50</v>
      </c>
      <c r="D119" s="28" t="s">
        <v>161</v>
      </c>
      <c r="E119" s="28" t="s">
        <v>162</v>
      </c>
      <c r="F119" s="30">
        <v>57.5</v>
      </c>
      <c r="G119" s="73">
        <v>33.9</v>
      </c>
      <c r="H119" s="61">
        <f t="shared" si="4"/>
        <v>58.95652173913043</v>
      </c>
    </row>
    <row r="120" spans="1:8" ht="12.75">
      <c r="A120" s="44"/>
      <c r="B120" s="27" t="s">
        <v>167</v>
      </c>
      <c r="C120" s="20" t="s">
        <v>50</v>
      </c>
      <c r="D120" s="28" t="s">
        <v>166</v>
      </c>
      <c r="E120" s="28"/>
      <c r="F120" s="30">
        <f>F121</f>
        <v>349.884</v>
      </c>
      <c r="G120" s="67">
        <f>G121</f>
        <v>348.82495</v>
      </c>
      <c r="H120" s="61">
        <f t="shared" si="4"/>
        <v>99.69731396691475</v>
      </c>
    </row>
    <row r="121" spans="1:8" ht="25.5">
      <c r="A121" s="44"/>
      <c r="B121" s="35" t="s">
        <v>84</v>
      </c>
      <c r="C121" s="20" t="s">
        <v>50</v>
      </c>
      <c r="D121" s="28" t="s">
        <v>166</v>
      </c>
      <c r="E121" s="28" t="s">
        <v>83</v>
      </c>
      <c r="F121" s="30">
        <v>349.884</v>
      </c>
      <c r="G121" s="73">
        <v>348.82495</v>
      </c>
      <c r="H121" s="61">
        <f t="shared" si="4"/>
        <v>99.69731396691475</v>
      </c>
    </row>
    <row r="122" spans="1:8" s="33" customFormat="1" ht="38.25">
      <c r="A122" s="44"/>
      <c r="B122" s="35" t="s">
        <v>248</v>
      </c>
      <c r="C122" s="20" t="s">
        <v>50</v>
      </c>
      <c r="D122" s="36" t="s">
        <v>247</v>
      </c>
      <c r="E122" s="36"/>
      <c r="F122" s="37">
        <f>F123</f>
        <v>681</v>
      </c>
      <c r="G122" s="68">
        <f>G123</f>
        <v>677.09192</v>
      </c>
      <c r="H122" s="61">
        <f t="shared" si="4"/>
        <v>99.42612628487518</v>
      </c>
    </row>
    <row r="123" spans="1:8" s="33" customFormat="1" ht="25.5">
      <c r="A123" s="44"/>
      <c r="B123" s="35" t="s">
        <v>249</v>
      </c>
      <c r="C123" s="20" t="s">
        <v>50</v>
      </c>
      <c r="D123" s="36" t="s">
        <v>247</v>
      </c>
      <c r="E123" s="36" t="s">
        <v>246</v>
      </c>
      <c r="F123" s="37">
        <v>681</v>
      </c>
      <c r="G123" s="75">
        <v>677.09192</v>
      </c>
      <c r="H123" s="61">
        <f t="shared" si="4"/>
        <v>99.42612628487518</v>
      </c>
    </row>
    <row r="124" spans="1:8" s="33" customFormat="1" ht="12.75">
      <c r="A124" s="44"/>
      <c r="B124" s="27" t="s">
        <v>102</v>
      </c>
      <c r="C124" s="20" t="s">
        <v>50</v>
      </c>
      <c r="D124" s="28" t="s">
        <v>104</v>
      </c>
      <c r="E124" s="28"/>
      <c r="F124" s="37">
        <f aca="true" t="shared" si="10" ref="F124:G126">F125</f>
        <v>100</v>
      </c>
      <c r="G124" s="68">
        <f t="shared" si="10"/>
        <v>99.049</v>
      </c>
      <c r="H124" s="61">
        <f t="shared" si="4"/>
        <v>99.049</v>
      </c>
    </row>
    <row r="125" spans="1:8" s="33" customFormat="1" ht="12.75">
      <c r="A125" s="44"/>
      <c r="B125" s="27" t="s">
        <v>103</v>
      </c>
      <c r="C125" s="20" t="s">
        <v>50</v>
      </c>
      <c r="D125" s="28" t="s">
        <v>105</v>
      </c>
      <c r="E125" s="28"/>
      <c r="F125" s="37">
        <f t="shared" si="10"/>
        <v>100</v>
      </c>
      <c r="G125" s="68">
        <f t="shared" si="10"/>
        <v>99.049</v>
      </c>
      <c r="H125" s="61">
        <f t="shared" si="4"/>
        <v>99.049</v>
      </c>
    </row>
    <row r="126" spans="1:8" s="33" customFormat="1" ht="12.75">
      <c r="A126" s="44"/>
      <c r="B126" s="27" t="s">
        <v>98</v>
      </c>
      <c r="C126" s="20" t="s">
        <v>50</v>
      </c>
      <c r="D126" s="28" t="s">
        <v>96</v>
      </c>
      <c r="E126" s="28"/>
      <c r="F126" s="37">
        <f t="shared" si="10"/>
        <v>100</v>
      </c>
      <c r="G126" s="68">
        <f t="shared" si="10"/>
        <v>99.049</v>
      </c>
      <c r="H126" s="61">
        <f t="shared" si="4"/>
        <v>99.049</v>
      </c>
    </row>
    <row r="127" spans="1:8" s="33" customFormat="1" ht="25.5">
      <c r="A127" s="44"/>
      <c r="B127" s="35" t="s">
        <v>84</v>
      </c>
      <c r="C127" s="20" t="s">
        <v>50</v>
      </c>
      <c r="D127" s="28" t="s">
        <v>96</v>
      </c>
      <c r="E127" s="28" t="s">
        <v>83</v>
      </c>
      <c r="F127" s="37">
        <v>100</v>
      </c>
      <c r="G127" s="75">
        <v>99.049</v>
      </c>
      <c r="H127" s="61">
        <f t="shared" si="4"/>
        <v>99.049</v>
      </c>
    </row>
    <row r="128" spans="1:8" ht="12.75">
      <c r="A128" s="44"/>
      <c r="B128" s="19" t="s">
        <v>32</v>
      </c>
      <c r="C128" s="20" t="s">
        <v>51</v>
      </c>
      <c r="D128" s="28"/>
      <c r="E128" s="28"/>
      <c r="F128" s="30">
        <f aca="true" t="shared" si="11" ref="F128:G131">F129</f>
        <v>1019.5</v>
      </c>
      <c r="G128" s="67">
        <f t="shared" si="11"/>
        <v>921.42205</v>
      </c>
      <c r="H128" s="61">
        <f t="shared" si="4"/>
        <v>90.37979892103972</v>
      </c>
    </row>
    <row r="129" spans="1:8" ht="25.5">
      <c r="A129" s="44"/>
      <c r="B129" s="27" t="s">
        <v>156</v>
      </c>
      <c r="C129" s="20" t="s">
        <v>51</v>
      </c>
      <c r="D129" s="28" t="s">
        <v>158</v>
      </c>
      <c r="E129" s="28"/>
      <c r="F129" s="30">
        <f t="shared" si="11"/>
        <v>1019.5</v>
      </c>
      <c r="G129" s="67">
        <f t="shared" si="11"/>
        <v>921.42205</v>
      </c>
      <c r="H129" s="61">
        <f t="shared" si="4"/>
        <v>90.37979892103972</v>
      </c>
    </row>
    <row r="130" spans="1:8" ht="25.5">
      <c r="A130" s="44"/>
      <c r="B130" s="27" t="s">
        <v>163</v>
      </c>
      <c r="C130" s="20" t="s">
        <v>51</v>
      </c>
      <c r="D130" s="28" t="s">
        <v>160</v>
      </c>
      <c r="E130" s="28"/>
      <c r="F130" s="30">
        <f t="shared" si="11"/>
        <v>1019.5</v>
      </c>
      <c r="G130" s="67">
        <f t="shared" si="11"/>
        <v>921.42205</v>
      </c>
      <c r="H130" s="61">
        <f t="shared" si="4"/>
        <v>90.37979892103972</v>
      </c>
    </row>
    <row r="131" spans="1:8" ht="12.75">
      <c r="A131" s="44"/>
      <c r="B131" s="27" t="s">
        <v>169</v>
      </c>
      <c r="C131" s="20" t="s">
        <v>51</v>
      </c>
      <c r="D131" s="28" t="s">
        <v>168</v>
      </c>
      <c r="E131" s="28"/>
      <c r="F131" s="30">
        <f t="shared" si="11"/>
        <v>1019.5</v>
      </c>
      <c r="G131" s="67">
        <f t="shared" si="11"/>
        <v>921.42205</v>
      </c>
      <c r="H131" s="61">
        <f t="shared" si="4"/>
        <v>90.37979892103972</v>
      </c>
    </row>
    <row r="132" spans="1:8" ht="25.5">
      <c r="A132" s="44"/>
      <c r="B132" s="35" t="s">
        <v>84</v>
      </c>
      <c r="C132" s="20" t="s">
        <v>51</v>
      </c>
      <c r="D132" s="28" t="s">
        <v>168</v>
      </c>
      <c r="E132" s="28" t="s">
        <v>83</v>
      </c>
      <c r="F132" s="30">
        <v>1019.5</v>
      </c>
      <c r="G132" s="73">
        <v>921.42205</v>
      </c>
      <c r="H132" s="61">
        <f t="shared" si="4"/>
        <v>90.37979892103972</v>
      </c>
    </row>
    <row r="133" spans="1:8" ht="12.75">
      <c r="A133" s="44"/>
      <c r="B133" s="19" t="s">
        <v>33</v>
      </c>
      <c r="C133" s="20" t="s">
        <v>52</v>
      </c>
      <c r="D133" s="28"/>
      <c r="E133" s="28"/>
      <c r="F133" s="30">
        <f>F134+F147+F151+F155</f>
        <v>3577.124</v>
      </c>
      <c r="G133" s="67">
        <f>G134+G147+G151+G155</f>
        <v>3073.5709699999998</v>
      </c>
      <c r="H133" s="61">
        <f t="shared" si="4"/>
        <v>85.92296409070526</v>
      </c>
    </row>
    <row r="134" spans="1:8" ht="25.5">
      <c r="A134" s="44"/>
      <c r="B134" s="27" t="s">
        <v>156</v>
      </c>
      <c r="C134" s="20" t="s">
        <v>52</v>
      </c>
      <c r="D134" s="28" t="s">
        <v>158</v>
      </c>
      <c r="E134" s="28"/>
      <c r="F134" s="39">
        <f>F135</f>
        <v>2724.204</v>
      </c>
      <c r="G134" s="69">
        <f>G135</f>
        <v>2221.41518</v>
      </c>
      <c r="H134" s="61">
        <f t="shared" si="4"/>
        <v>81.54364284025718</v>
      </c>
    </row>
    <row r="135" spans="1:8" ht="25.5">
      <c r="A135" s="44"/>
      <c r="B135" s="27" t="s">
        <v>172</v>
      </c>
      <c r="C135" s="20" t="s">
        <v>52</v>
      </c>
      <c r="D135" s="28" t="s">
        <v>170</v>
      </c>
      <c r="E135" s="28"/>
      <c r="F135" s="39">
        <f>F138+F140+F143+F136+F145</f>
        <v>2724.204</v>
      </c>
      <c r="G135" s="69">
        <f>G138+G140+G143+G136+G145</f>
        <v>2221.41518</v>
      </c>
      <c r="H135" s="61">
        <f t="shared" si="4"/>
        <v>81.54364284025718</v>
      </c>
    </row>
    <row r="136" spans="1:8" ht="12.75">
      <c r="A136" s="44"/>
      <c r="B136" s="27" t="s">
        <v>191</v>
      </c>
      <c r="C136" s="20" t="s">
        <v>52</v>
      </c>
      <c r="D136" s="28" t="s">
        <v>190</v>
      </c>
      <c r="E136" s="28"/>
      <c r="F136" s="39">
        <f>F137</f>
        <v>1750</v>
      </c>
      <c r="G136" s="69">
        <f>G137</f>
        <v>1253.09122</v>
      </c>
      <c r="H136" s="61">
        <f aca="true" t="shared" si="12" ref="H136:H197">G136/F136*100</f>
        <v>71.60521257142858</v>
      </c>
    </row>
    <row r="137" spans="1:8" ht="25.5">
      <c r="A137" s="44"/>
      <c r="B137" s="35" t="s">
        <v>84</v>
      </c>
      <c r="C137" s="20" t="s">
        <v>52</v>
      </c>
      <c r="D137" s="28" t="s">
        <v>190</v>
      </c>
      <c r="E137" s="28" t="s">
        <v>83</v>
      </c>
      <c r="F137" s="39">
        <v>1750</v>
      </c>
      <c r="G137" s="73">
        <v>1253.09122</v>
      </c>
      <c r="H137" s="61">
        <f t="shared" si="12"/>
        <v>71.60521257142858</v>
      </c>
    </row>
    <row r="138" spans="1:8" ht="12.75">
      <c r="A138" s="44"/>
      <c r="B138" s="27" t="s">
        <v>173</v>
      </c>
      <c r="C138" s="20" t="s">
        <v>52</v>
      </c>
      <c r="D138" s="28" t="s">
        <v>171</v>
      </c>
      <c r="E138" s="28"/>
      <c r="F138" s="39">
        <f>F139</f>
        <v>19.5</v>
      </c>
      <c r="G138" s="69">
        <f>G139</f>
        <v>19.5</v>
      </c>
      <c r="H138" s="61">
        <f t="shared" si="12"/>
        <v>100</v>
      </c>
    </row>
    <row r="139" spans="1:8" ht="25.5">
      <c r="A139" s="44"/>
      <c r="B139" s="35" t="s">
        <v>84</v>
      </c>
      <c r="C139" s="20" t="s">
        <v>52</v>
      </c>
      <c r="D139" s="28" t="s">
        <v>171</v>
      </c>
      <c r="E139" s="28" t="s">
        <v>83</v>
      </c>
      <c r="F139" s="39">
        <v>19.5</v>
      </c>
      <c r="G139" s="73">
        <v>19.5</v>
      </c>
      <c r="H139" s="61">
        <f t="shared" si="12"/>
        <v>100</v>
      </c>
    </row>
    <row r="140" spans="1:8" ht="25.5">
      <c r="A140" s="44"/>
      <c r="B140" s="27" t="s">
        <v>175</v>
      </c>
      <c r="C140" s="20" t="s">
        <v>52</v>
      </c>
      <c r="D140" s="28" t="s">
        <v>174</v>
      </c>
      <c r="E140" s="28"/>
      <c r="F140" s="39">
        <f>F141+F142</f>
        <v>547.8240000000001</v>
      </c>
      <c r="G140" s="69">
        <f>G141+G142</f>
        <v>547.75196</v>
      </c>
      <c r="H140" s="61">
        <f t="shared" si="12"/>
        <v>99.98684979117381</v>
      </c>
    </row>
    <row r="141" spans="1:8" ht="45" customHeight="1">
      <c r="A141" s="44"/>
      <c r="B141" s="26" t="s">
        <v>66</v>
      </c>
      <c r="C141" s="20" t="s">
        <v>52</v>
      </c>
      <c r="D141" s="28" t="s">
        <v>174</v>
      </c>
      <c r="E141" s="28" t="s">
        <v>128</v>
      </c>
      <c r="F141" s="39">
        <v>179.3</v>
      </c>
      <c r="G141" s="73">
        <v>179.26343</v>
      </c>
      <c r="H141" s="61">
        <f t="shared" si="12"/>
        <v>99.97960401561627</v>
      </c>
    </row>
    <row r="142" spans="1:8" ht="25.5">
      <c r="A142" s="44"/>
      <c r="B142" s="35" t="s">
        <v>84</v>
      </c>
      <c r="C142" s="20" t="s">
        <v>52</v>
      </c>
      <c r="D142" s="28" t="s">
        <v>174</v>
      </c>
      <c r="E142" s="28" t="s">
        <v>83</v>
      </c>
      <c r="F142" s="39">
        <v>368.524</v>
      </c>
      <c r="G142" s="73">
        <v>368.48853</v>
      </c>
      <c r="H142" s="61">
        <f t="shared" si="12"/>
        <v>99.99037511803846</v>
      </c>
    </row>
    <row r="143" spans="1:8" ht="12.75">
      <c r="A143" s="44"/>
      <c r="B143" s="27" t="s">
        <v>177</v>
      </c>
      <c r="C143" s="20" t="s">
        <v>52</v>
      </c>
      <c r="D143" s="28" t="s">
        <v>176</v>
      </c>
      <c r="E143" s="28"/>
      <c r="F143" s="39">
        <f>F144</f>
        <v>140</v>
      </c>
      <c r="G143" s="69">
        <f>G144</f>
        <v>134.192</v>
      </c>
      <c r="H143" s="61">
        <f t="shared" si="12"/>
        <v>95.85142857142857</v>
      </c>
    </row>
    <row r="144" spans="1:8" ht="25.5">
      <c r="A144" s="44"/>
      <c r="B144" s="35" t="s">
        <v>84</v>
      </c>
      <c r="C144" s="20" t="s">
        <v>52</v>
      </c>
      <c r="D144" s="28" t="s">
        <v>176</v>
      </c>
      <c r="E144" s="28" t="s">
        <v>83</v>
      </c>
      <c r="F144" s="39">
        <v>140</v>
      </c>
      <c r="G144" s="73">
        <v>134.192</v>
      </c>
      <c r="H144" s="61">
        <f t="shared" si="12"/>
        <v>95.85142857142857</v>
      </c>
    </row>
    <row r="145" spans="1:8" s="57" customFormat="1" ht="19.5" customHeight="1">
      <c r="A145" s="55"/>
      <c r="B145" s="56" t="s">
        <v>237</v>
      </c>
      <c r="C145" s="20" t="s">
        <v>52</v>
      </c>
      <c r="D145" s="36" t="s">
        <v>234</v>
      </c>
      <c r="E145" s="36"/>
      <c r="F145" s="39">
        <f>F146</f>
        <v>266.88</v>
      </c>
      <c r="G145" s="39">
        <f>G146</f>
        <v>266.88</v>
      </c>
      <c r="H145" s="61">
        <f t="shared" si="12"/>
        <v>100</v>
      </c>
    </row>
    <row r="146" spans="1:8" ht="25.5">
      <c r="A146" s="44"/>
      <c r="B146" s="35" t="s">
        <v>84</v>
      </c>
      <c r="C146" s="20" t="s">
        <v>52</v>
      </c>
      <c r="D146" s="28" t="s">
        <v>234</v>
      </c>
      <c r="E146" s="28" t="s">
        <v>83</v>
      </c>
      <c r="F146" s="39">
        <v>266.88</v>
      </c>
      <c r="G146" s="73">
        <v>266.88</v>
      </c>
      <c r="H146" s="61">
        <f t="shared" si="12"/>
        <v>100</v>
      </c>
    </row>
    <row r="147" spans="1:8" ht="12.75">
      <c r="A147" s="44"/>
      <c r="B147" s="27" t="s">
        <v>123</v>
      </c>
      <c r="C147" s="20" t="s">
        <v>52</v>
      </c>
      <c r="D147" s="28" t="s">
        <v>122</v>
      </c>
      <c r="E147" s="28"/>
      <c r="F147" s="39">
        <f aca="true" t="shared" si="13" ref="F147:G149">F148</f>
        <v>60.2</v>
      </c>
      <c r="G147" s="69">
        <f t="shared" si="13"/>
        <v>60.2</v>
      </c>
      <c r="H147" s="61">
        <f t="shared" si="12"/>
        <v>100</v>
      </c>
    </row>
    <row r="148" spans="1:8" ht="12.75">
      <c r="A148" s="44"/>
      <c r="B148" s="27" t="s">
        <v>180</v>
      </c>
      <c r="C148" s="20" t="s">
        <v>52</v>
      </c>
      <c r="D148" s="28" t="s">
        <v>178</v>
      </c>
      <c r="E148" s="28"/>
      <c r="F148" s="39">
        <f t="shared" si="13"/>
        <v>60.2</v>
      </c>
      <c r="G148" s="69">
        <f t="shared" si="13"/>
        <v>60.2</v>
      </c>
      <c r="H148" s="61">
        <f t="shared" si="12"/>
        <v>100</v>
      </c>
    </row>
    <row r="149" spans="1:8" ht="25.5">
      <c r="A149" s="44"/>
      <c r="B149" s="27" t="s">
        <v>181</v>
      </c>
      <c r="C149" s="20" t="s">
        <v>52</v>
      </c>
      <c r="D149" s="28" t="s">
        <v>179</v>
      </c>
      <c r="E149" s="28"/>
      <c r="F149" s="39">
        <f t="shared" si="13"/>
        <v>60.2</v>
      </c>
      <c r="G149" s="69">
        <f t="shared" si="13"/>
        <v>60.2</v>
      </c>
      <c r="H149" s="61">
        <f t="shared" si="12"/>
        <v>100</v>
      </c>
    </row>
    <row r="150" spans="1:8" ht="25.5">
      <c r="A150" s="44"/>
      <c r="B150" s="35" t="s">
        <v>84</v>
      </c>
      <c r="C150" s="20" t="s">
        <v>52</v>
      </c>
      <c r="D150" s="28" t="s">
        <v>179</v>
      </c>
      <c r="E150" s="28" t="s">
        <v>83</v>
      </c>
      <c r="F150" s="39">
        <v>60.2</v>
      </c>
      <c r="G150" s="73">
        <v>60.2</v>
      </c>
      <c r="H150" s="61">
        <f t="shared" si="12"/>
        <v>100</v>
      </c>
    </row>
    <row r="151" spans="1:8" ht="38.25">
      <c r="A151" s="44"/>
      <c r="B151" s="27" t="s">
        <v>185</v>
      </c>
      <c r="C151" s="20" t="s">
        <v>52</v>
      </c>
      <c r="D151" s="28" t="s">
        <v>182</v>
      </c>
      <c r="E151" s="28"/>
      <c r="F151" s="39">
        <f aca="true" t="shared" si="14" ref="F151:G153">F152</f>
        <v>170</v>
      </c>
      <c r="G151" s="69">
        <f t="shared" si="14"/>
        <v>169.52079</v>
      </c>
      <c r="H151" s="61">
        <f t="shared" si="12"/>
        <v>99.71811176470588</v>
      </c>
    </row>
    <row r="152" spans="1:8" ht="25.5">
      <c r="A152" s="44"/>
      <c r="B152" s="27" t="s">
        <v>186</v>
      </c>
      <c r="C152" s="20" t="s">
        <v>52</v>
      </c>
      <c r="D152" s="28" t="s">
        <v>183</v>
      </c>
      <c r="E152" s="28"/>
      <c r="F152" s="39">
        <f t="shared" si="14"/>
        <v>170</v>
      </c>
      <c r="G152" s="69">
        <f t="shared" si="14"/>
        <v>169.52079</v>
      </c>
      <c r="H152" s="61">
        <f t="shared" si="12"/>
        <v>99.71811176470588</v>
      </c>
    </row>
    <row r="153" spans="1:8" ht="25.5">
      <c r="A153" s="44"/>
      <c r="B153" s="27" t="s">
        <v>187</v>
      </c>
      <c r="C153" s="20" t="s">
        <v>52</v>
      </c>
      <c r="D153" s="28" t="s">
        <v>184</v>
      </c>
      <c r="E153" s="28"/>
      <c r="F153" s="39">
        <f t="shared" si="14"/>
        <v>170</v>
      </c>
      <c r="G153" s="69">
        <f t="shared" si="14"/>
        <v>169.52079</v>
      </c>
      <c r="H153" s="61">
        <f t="shared" si="12"/>
        <v>99.71811176470588</v>
      </c>
    </row>
    <row r="154" spans="1:8" ht="25.5">
      <c r="A154" s="44"/>
      <c r="B154" s="35" t="s">
        <v>84</v>
      </c>
      <c r="C154" s="20" t="s">
        <v>52</v>
      </c>
      <c r="D154" s="28" t="s">
        <v>184</v>
      </c>
      <c r="E154" s="28" t="s">
        <v>83</v>
      </c>
      <c r="F154" s="39">
        <v>170</v>
      </c>
      <c r="G154" s="73">
        <v>169.52079</v>
      </c>
      <c r="H154" s="61">
        <f t="shared" si="12"/>
        <v>99.71811176470588</v>
      </c>
    </row>
    <row r="155" spans="1:8" ht="12.75">
      <c r="A155" s="44"/>
      <c r="B155" s="27" t="s">
        <v>102</v>
      </c>
      <c r="C155" s="20" t="s">
        <v>52</v>
      </c>
      <c r="D155" s="28" t="s">
        <v>104</v>
      </c>
      <c r="E155" s="28"/>
      <c r="F155" s="39">
        <f>F156</f>
        <v>622.72</v>
      </c>
      <c r="G155" s="69">
        <f>G156</f>
        <v>622.435</v>
      </c>
      <c r="H155" s="61">
        <f t="shared" si="12"/>
        <v>99.9542330421377</v>
      </c>
    </row>
    <row r="156" spans="1:8" ht="12.75">
      <c r="A156" s="44"/>
      <c r="B156" s="27" t="s">
        <v>103</v>
      </c>
      <c r="C156" s="20" t="s">
        <v>52</v>
      </c>
      <c r="D156" s="28" t="s">
        <v>105</v>
      </c>
      <c r="E156" s="28"/>
      <c r="F156" s="39">
        <f>F157+F160</f>
        <v>622.72</v>
      </c>
      <c r="G156" s="69">
        <f>G157+G160</f>
        <v>622.435</v>
      </c>
      <c r="H156" s="61">
        <f t="shared" si="12"/>
        <v>99.9542330421377</v>
      </c>
    </row>
    <row r="157" spans="1:8" ht="12.75">
      <c r="A157" s="44"/>
      <c r="B157" s="27" t="s">
        <v>189</v>
      </c>
      <c r="C157" s="20" t="s">
        <v>52</v>
      </c>
      <c r="D157" s="28" t="s">
        <v>188</v>
      </c>
      <c r="E157" s="28"/>
      <c r="F157" s="39">
        <f>F158</f>
        <v>222.72</v>
      </c>
      <c r="G157" s="69">
        <f>G158</f>
        <v>222.435</v>
      </c>
      <c r="H157" s="61">
        <f t="shared" si="12"/>
        <v>99.87203663793103</v>
      </c>
    </row>
    <row r="158" spans="1:8" ht="25.5">
      <c r="A158" s="44"/>
      <c r="B158" s="35" t="s">
        <v>84</v>
      </c>
      <c r="C158" s="20" t="s">
        <v>52</v>
      </c>
      <c r="D158" s="28" t="s">
        <v>188</v>
      </c>
      <c r="E158" s="28" t="s">
        <v>83</v>
      </c>
      <c r="F158" s="39">
        <v>222.72</v>
      </c>
      <c r="G158" s="73">
        <v>222.435</v>
      </c>
      <c r="H158" s="61">
        <f t="shared" si="12"/>
        <v>99.87203663793103</v>
      </c>
    </row>
    <row r="159" spans="1:8" ht="25.5">
      <c r="A159" s="44"/>
      <c r="B159" s="35" t="s">
        <v>236</v>
      </c>
      <c r="C159" s="20" t="s">
        <v>52</v>
      </c>
      <c r="D159" s="28" t="s">
        <v>235</v>
      </c>
      <c r="E159" s="28"/>
      <c r="F159" s="39">
        <f>F160</f>
        <v>400</v>
      </c>
      <c r="G159" s="69">
        <f>G160</f>
        <v>400</v>
      </c>
      <c r="H159" s="61">
        <f t="shared" si="12"/>
        <v>100</v>
      </c>
    </row>
    <row r="160" spans="1:8" ht="25.5">
      <c r="A160" s="44"/>
      <c r="B160" s="35" t="s">
        <v>84</v>
      </c>
      <c r="C160" s="20" t="s">
        <v>52</v>
      </c>
      <c r="D160" s="28" t="s">
        <v>235</v>
      </c>
      <c r="E160" s="28" t="s">
        <v>83</v>
      </c>
      <c r="F160" s="39">
        <v>400</v>
      </c>
      <c r="G160" s="73">
        <v>400</v>
      </c>
      <c r="H160" s="61">
        <f t="shared" si="12"/>
        <v>100</v>
      </c>
    </row>
    <row r="161" spans="1:8" ht="12.75">
      <c r="A161" s="44"/>
      <c r="B161" s="21" t="s">
        <v>35</v>
      </c>
      <c r="C161" s="25" t="s">
        <v>62</v>
      </c>
      <c r="D161" s="28"/>
      <c r="E161" s="28"/>
      <c r="F161" s="34">
        <f aca="true" t="shared" si="15" ref="F161:G165">F162</f>
        <v>113.24</v>
      </c>
      <c r="G161" s="66">
        <f t="shared" si="15"/>
        <v>113.237</v>
      </c>
      <c r="H161" s="61">
        <f t="shared" si="12"/>
        <v>99.99735075944895</v>
      </c>
    </row>
    <row r="162" spans="1:8" ht="12.75">
      <c r="A162" s="44"/>
      <c r="B162" s="19" t="s">
        <v>36</v>
      </c>
      <c r="C162" s="20" t="s">
        <v>54</v>
      </c>
      <c r="D162" s="28"/>
      <c r="E162" s="28"/>
      <c r="F162" s="30">
        <f t="shared" si="15"/>
        <v>113.24</v>
      </c>
      <c r="G162" s="67">
        <f t="shared" si="15"/>
        <v>113.237</v>
      </c>
      <c r="H162" s="61">
        <f t="shared" si="12"/>
        <v>99.99735075944895</v>
      </c>
    </row>
    <row r="163" spans="1:8" ht="25.5">
      <c r="A163" s="44"/>
      <c r="B163" s="27" t="s">
        <v>202</v>
      </c>
      <c r="C163" s="20" t="s">
        <v>54</v>
      </c>
      <c r="D163" s="28" t="s">
        <v>199</v>
      </c>
      <c r="E163" s="28"/>
      <c r="F163" s="30">
        <f t="shared" si="15"/>
        <v>113.24</v>
      </c>
      <c r="G163" s="67">
        <f t="shared" si="15"/>
        <v>113.237</v>
      </c>
      <c r="H163" s="61">
        <f t="shared" si="12"/>
        <v>99.99735075944895</v>
      </c>
    </row>
    <row r="164" spans="1:8" ht="12.75">
      <c r="A164" s="44"/>
      <c r="B164" s="19" t="s">
        <v>203</v>
      </c>
      <c r="C164" s="20" t="s">
        <v>54</v>
      </c>
      <c r="D164" s="28" t="s">
        <v>200</v>
      </c>
      <c r="E164" s="28"/>
      <c r="F164" s="30">
        <f t="shared" si="15"/>
        <v>113.24</v>
      </c>
      <c r="G164" s="67">
        <f t="shared" si="15"/>
        <v>113.237</v>
      </c>
      <c r="H164" s="61">
        <f t="shared" si="12"/>
        <v>99.99735075944895</v>
      </c>
    </row>
    <row r="165" spans="1:8" ht="38.25">
      <c r="A165" s="44"/>
      <c r="B165" s="27" t="s">
        <v>204</v>
      </c>
      <c r="C165" s="20" t="s">
        <v>54</v>
      </c>
      <c r="D165" s="28" t="s">
        <v>201</v>
      </c>
      <c r="E165" s="28"/>
      <c r="F165" s="30">
        <f t="shared" si="15"/>
        <v>113.24</v>
      </c>
      <c r="G165" s="67">
        <f t="shared" si="15"/>
        <v>113.237</v>
      </c>
      <c r="H165" s="61">
        <f t="shared" si="12"/>
        <v>99.99735075944895</v>
      </c>
    </row>
    <row r="166" spans="1:8" ht="46.5" customHeight="1">
      <c r="A166" s="44"/>
      <c r="B166" s="26" t="s">
        <v>66</v>
      </c>
      <c r="C166" s="20" t="s">
        <v>54</v>
      </c>
      <c r="D166" s="28" t="s">
        <v>201</v>
      </c>
      <c r="E166" s="28" t="s">
        <v>128</v>
      </c>
      <c r="F166" s="30">
        <v>113.24</v>
      </c>
      <c r="G166" s="73">
        <v>113.237</v>
      </c>
      <c r="H166" s="61">
        <f t="shared" si="12"/>
        <v>99.99735075944895</v>
      </c>
    </row>
    <row r="167" spans="1:8" ht="12.75">
      <c r="A167" s="44"/>
      <c r="B167" s="21" t="s">
        <v>37</v>
      </c>
      <c r="C167" s="25" t="s">
        <v>63</v>
      </c>
      <c r="D167" s="28"/>
      <c r="E167" s="28"/>
      <c r="F167" s="34">
        <f aca="true" t="shared" si="16" ref="F167:G169">F168</f>
        <v>1844</v>
      </c>
      <c r="G167" s="66">
        <f t="shared" si="16"/>
        <v>1311.01368</v>
      </c>
      <c r="H167" s="61">
        <f t="shared" si="12"/>
        <v>71.09618655097614</v>
      </c>
    </row>
    <row r="168" spans="1:8" ht="12.75">
      <c r="A168" s="44"/>
      <c r="B168" s="19" t="s">
        <v>38</v>
      </c>
      <c r="C168" s="20" t="s">
        <v>55</v>
      </c>
      <c r="D168" s="28"/>
      <c r="E168" s="28"/>
      <c r="F168" s="30">
        <f t="shared" si="16"/>
        <v>1844</v>
      </c>
      <c r="G168" s="67">
        <f t="shared" si="16"/>
        <v>1311.01368</v>
      </c>
      <c r="H168" s="61">
        <f t="shared" si="12"/>
        <v>71.09618655097614</v>
      </c>
    </row>
    <row r="169" spans="1:8" ht="12.75">
      <c r="A169" s="44"/>
      <c r="B169" s="27" t="s">
        <v>209</v>
      </c>
      <c r="C169" s="20" t="s">
        <v>55</v>
      </c>
      <c r="D169" s="28" t="s">
        <v>205</v>
      </c>
      <c r="E169" s="28"/>
      <c r="F169" s="30">
        <f t="shared" si="16"/>
        <v>1844</v>
      </c>
      <c r="G169" s="67">
        <f t="shared" si="16"/>
        <v>1311.01368</v>
      </c>
      <c r="H169" s="61">
        <f t="shared" si="12"/>
        <v>71.09618655097614</v>
      </c>
    </row>
    <row r="170" spans="1:8" ht="12.75">
      <c r="A170" s="44"/>
      <c r="B170" s="27" t="s">
        <v>210</v>
      </c>
      <c r="C170" s="20" t="s">
        <v>55</v>
      </c>
      <c r="D170" s="28" t="s">
        <v>206</v>
      </c>
      <c r="E170" s="28"/>
      <c r="F170" s="30">
        <f>F171+F173</f>
        <v>1844</v>
      </c>
      <c r="G170" s="67">
        <f>G171+G173</f>
        <v>1311.01368</v>
      </c>
      <c r="H170" s="61">
        <f t="shared" si="12"/>
        <v>71.09618655097614</v>
      </c>
    </row>
    <row r="171" spans="1:8" ht="12.75">
      <c r="A171" s="44"/>
      <c r="B171" s="27" t="s">
        <v>211</v>
      </c>
      <c r="C171" s="20" t="s">
        <v>55</v>
      </c>
      <c r="D171" s="28" t="s">
        <v>207</v>
      </c>
      <c r="E171" s="28"/>
      <c r="F171" s="30">
        <f>F172</f>
        <v>1580</v>
      </c>
      <c r="G171" s="67">
        <f>G172</f>
        <v>1120.59121</v>
      </c>
      <c r="H171" s="61">
        <f t="shared" si="12"/>
        <v>70.92349430379747</v>
      </c>
    </row>
    <row r="172" spans="1:8" ht="25.5">
      <c r="A172" s="44"/>
      <c r="B172" s="35" t="s">
        <v>84</v>
      </c>
      <c r="C172" s="20" t="s">
        <v>55</v>
      </c>
      <c r="D172" s="28" t="s">
        <v>207</v>
      </c>
      <c r="E172" s="28" t="s">
        <v>83</v>
      </c>
      <c r="F172" s="30">
        <v>1580</v>
      </c>
      <c r="G172" s="73">
        <v>1120.59121</v>
      </c>
      <c r="H172" s="61">
        <f t="shared" si="12"/>
        <v>70.92349430379747</v>
      </c>
    </row>
    <row r="173" spans="1:8" ht="25.5">
      <c r="A173" s="44"/>
      <c r="B173" s="27" t="s">
        <v>214</v>
      </c>
      <c r="C173" s="20" t="s">
        <v>55</v>
      </c>
      <c r="D173" s="28" t="s">
        <v>213</v>
      </c>
      <c r="E173" s="28"/>
      <c r="F173" s="30">
        <f>F174</f>
        <v>264</v>
      </c>
      <c r="G173" s="67">
        <f>G174</f>
        <v>190.42247</v>
      </c>
      <c r="H173" s="61">
        <f t="shared" si="12"/>
        <v>72.12972348484848</v>
      </c>
    </row>
    <row r="174" spans="1:8" ht="28.5" customHeight="1">
      <c r="A174" s="44"/>
      <c r="B174" s="35" t="s">
        <v>84</v>
      </c>
      <c r="C174" s="20" t="s">
        <v>55</v>
      </c>
      <c r="D174" s="28" t="s">
        <v>213</v>
      </c>
      <c r="E174" s="28" t="s">
        <v>83</v>
      </c>
      <c r="F174" s="30">
        <v>264</v>
      </c>
      <c r="G174" s="73">
        <v>190.42247</v>
      </c>
      <c r="H174" s="61">
        <f t="shared" si="12"/>
        <v>72.12972348484848</v>
      </c>
    </row>
    <row r="175" spans="1:8" ht="12.75">
      <c r="A175" s="44"/>
      <c r="B175" s="24" t="s">
        <v>39</v>
      </c>
      <c r="C175" s="20" t="s">
        <v>64</v>
      </c>
      <c r="D175" s="28"/>
      <c r="E175" s="28"/>
      <c r="F175" s="34">
        <f aca="true" t="shared" si="17" ref="F175:G179">F176</f>
        <v>553</v>
      </c>
      <c r="G175" s="66">
        <f t="shared" si="17"/>
        <v>552.943</v>
      </c>
      <c r="H175" s="61">
        <f t="shared" si="12"/>
        <v>99.98969258589511</v>
      </c>
    </row>
    <row r="176" spans="1:8" ht="12.75">
      <c r="A176" s="44"/>
      <c r="B176" s="19" t="s">
        <v>40</v>
      </c>
      <c r="C176" s="20" t="s">
        <v>56</v>
      </c>
      <c r="D176" s="28"/>
      <c r="E176" s="28"/>
      <c r="F176" s="30">
        <f t="shared" si="17"/>
        <v>553</v>
      </c>
      <c r="G176" s="67">
        <f t="shared" si="17"/>
        <v>552.943</v>
      </c>
      <c r="H176" s="61">
        <f t="shared" si="12"/>
        <v>99.98969258589511</v>
      </c>
    </row>
    <row r="177" spans="1:8" ht="12.75">
      <c r="A177" s="44"/>
      <c r="B177" s="19" t="s">
        <v>218</v>
      </c>
      <c r="C177" s="20" t="s">
        <v>56</v>
      </c>
      <c r="D177" s="28" t="s">
        <v>215</v>
      </c>
      <c r="E177" s="28"/>
      <c r="F177" s="30">
        <f t="shared" si="17"/>
        <v>553</v>
      </c>
      <c r="G177" s="67">
        <f t="shared" si="17"/>
        <v>552.943</v>
      </c>
      <c r="H177" s="61">
        <f t="shared" si="12"/>
        <v>99.98969258589511</v>
      </c>
    </row>
    <row r="178" spans="1:8" ht="12.75">
      <c r="A178" s="44"/>
      <c r="B178" s="27" t="s">
        <v>219</v>
      </c>
      <c r="C178" s="20" t="s">
        <v>56</v>
      </c>
      <c r="D178" s="28" t="s">
        <v>216</v>
      </c>
      <c r="E178" s="28"/>
      <c r="F178" s="30">
        <f t="shared" si="17"/>
        <v>553</v>
      </c>
      <c r="G178" s="67">
        <f t="shared" si="17"/>
        <v>552.943</v>
      </c>
      <c r="H178" s="61">
        <f t="shared" si="12"/>
        <v>99.98969258589511</v>
      </c>
    </row>
    <row r="179" spans="1:8" ht="25.5">
      <c r="A179" s="44"/>
      <c r="B179" s="26" t="s">
        <v>220</v>
      </c>
      <c r="C179" s="20" t="s">
        <v>56</v>
      </c>
      <c r="D179" s="28" t="s">
        <v>217</v>
      </c>
      <c r="E179" s="28"/>
      <c r="F179" s="30">
        <f t="shared" si="17"/>
        <v>553</v>
      </c>
      <c r="G179" s="67">
        <f t="shared" si="17"/>
        <v>552.943</v>
      </c>
      <c r="H179" s="61">
        <f t="shared" si="12"/>
        <v>99.98969258589511</v>
      </c>
    </row>
    <row r="180" spans="1:8" ht="25.5">
      <c r="A180" s="44"/>
      <c r="B180" s="35" t="s">
        <v>90</v>
      </c>
      <c r="C180" s="20" t="s">
        <v>56</v>
      </c>
      <c r="D180" s="28" t="s">
        <v>217</v>
      </c>
      <c r="E180" s="28" t="s">
        <v>89</v>
      </c>
      <c r="F180" s="30">
        <v>553</v>
      </c>
      <c r="G180" s="73">
        <v>552.943</v>
      </c>
      <c r="H180" s="61">
        <f t="shared" si="12"/>
        <v>99.98969258589511</v>
      </c>
    </row>
    <row r="181" spans="1:8" ht="12.75">
      <c r="A181" s="44"/>
      <c r="B181" s="21" t="s">
        <v>41</v>
      </c>
      <c r="C181" s="25" t="s">
        <v>65</v>
      </c>
      <c r="D181" s="28"/>
      <c r="E181" s="28"/>
      <c r="F181" s="34">
        <f aca="true" t="shared" si="18" ref="F181:G185">F182</f>
        <v>270</v>
      </c>
      <c r="G181" s="66">
        <f t="shared" si="18"/>
        <v>191.06806</v>
      </c>
      <c r="H181" s="61">
        <f t="shared" si="12"/>
        <v>70.76594814814815</v>
      </c>
    </row>
    <row r="182" spans="1:8" ht="12.75">
      <c r="A182" s="44"/>
      <c r="B182" s="19" t="s">
        <v>42</v>
      </c>
      <c r="C182" s="20" t="s">
        <v>57</v>
      </c>
      <c r="D182" s="28"/>
      <c r="E182" s="28"/>
      <c r="F182" s="30">
        <f t="shared" si="18"/>
        <v>270</v>
      </c>
      <c r="G182" s="67">
        <f t="shared" si="18"/>
        <v>191.06806</v>
      </c>
      <c r="H182" s="61">
        <f t="shared" si="12"/>
        <v>70.76594814814815</v>
      </c>
    </row>
    <row r="183" spans="1:8" ht="25.5">
      <c r="A183" s="44"/>
      <c r="B183" s="27" t="s">
        <v>221</v>
      </c>
      <c r="C183" s="28" t="s">
        <v>57</v>
      </c>
      <c r="D183" s="41">
        <v>5300000</v>
      </c>
      <c r="E183" s="28"/>
      <c r="F183" s="30">
        <f t="shared" si="18"/>
        <v>270</v>
      </c>
      <c r="G183" s="67">
        <f t="shared" si="18"/>
        <v>191.06806</v>
      </c>
      <c r="H183" s="61">
        <f t="shared" si="12"/>
        <v>70.76594814814815</v>
      </c>
    </row>
    <row r="184" spans="1:8" ht="25.5">
      <c r="A184" s="44"/>
      <c r="B184" s="27" t="s">
        <v>222</v>
      </c>
      <c r="C184" s="28" t="s">
        <v>57</v>
      </c>
      <c r="D184" s="41">
        <v>5390000</v>
      </c>
      <c r="E184" s="28"/>
      <c r="F184" s="30">
        <f t="shared" si="18"/>
        <v>270</v>
      </c>
      <c r="G184" s="67">
        <f t="shared" si="18"/>
        <v>191.06806</v>
      </c>
      <c r="H184" s="61">
        <f t="shared" si="12"/>
        <v>70.76594814814815</v>
      </c>
    </row>
    <row r="185" spans="1:8" ht="25.5">
      <c r="A185" s="44"/>
      <c r="B185" s="27" t="s">
        <v>196</v>
      </c>
      <c r="C185" s="28" t="s">
        <v>57</v>
      </c>
      <c r="D185" s="41">
        <v>5391290</v>
      </c>
      <c r="E185" s="28"/>
      <c r="F185" s="30">
        <f t="shared" si="18"/>
        <v>270</v>
      </c>
      <c r="G185" s="67">
        <f t="shared" si="18"/>
        <v>191.06806</v>
      </c>
      <c r="H185" s="61">
        <f t="shared" si="12"/>
        <v>70.76594814814815</v>
      </c>
    </row>
    <row r="186" spans="1:8" ht="25.5">
      <c r="A186" s="44"/>
      <c r="B186" s="35" t="s">
        <v>84</v>
      </c>
      <c r="C186" s="28" t="s">
        <v>57</v>
      </c>
      <c r="D186" s="41">
        <v>5391290</v>
      </c>
      <c r="E186" s="28" t="s">
        <v>83</v>
      </c>
      <c r="F186" s="30">
        <v>270</v>
      </c>
      <c r="G186" s="73">
        <v>191.06806</v>
      </c>
      <c r="H186" s="61">
        <f t="shared" si="12"/>
        <v>70.76594814814815</v>
      </c>
    </row>
    <row r="187" spans="1:8" ht="12.75">
      <c r="A187" s="44">
        <v>2</v>
      </c>
      <c r="B187" s="15" t="s">
        <v>225</v>
      </c>
      <c r="C187" s="28"/>
      <c r="D187" s="28"/>
      <c r="E187" s="28"/>
      <c r="F187" s="34">
        <f>F198+F188+F193</f>
        <v>4294.512</v>
      </c>
      <c r="G187" s="66">
        <f>G198+G188+G193</f>
        <v>4246.1282</v>
      </c>
      <c r="H187" s="61">
        <f t="shared" si="12"/>
        <v>98.87335743851689</v>
      </c>
    </row>
    <row r="188" spans="1:8" ht="12.75">
      <c r="A188" s="44"/>
      <c r="B188" s="19" t="s">
        <v>31</v>
      </c>
      <c r="C188" s="59" t="s">
        <v>50</v>
      </c>
      <c r="D188" s="58"/>
      <c r="E188" s="58"/>
      <c r="F188" s="39">
        <f aca="true" t="shared" si="19" ref="F188:G191">F189</f>
        <v>68.916</v>
      </c>
      <c r="G188" s="69">
        <f t="shared" si="19"/>
        <v>66.87174</v>
      </c>
      <c r="H188" s="61">
        <f t="shared" si="12"/>
        <v>97.03369319171166</v>
      </c>
    </row>
    <row r="189" spans="1:8" ht="25.5">
      <c r="A189" s="44"/>
      <c r="B189" s="27" t="s">
        <v>156</v>
      </c>
      <c r="C189" s="59" t="s">
        <v>50</v>
      </c>
      <c r="D189" s="58" t="s">
        <v>158</v>
      </c>
      <c r="E189" s="58"/>
      <c r="F189" s="39">
        <f t="shared" si="19"/>
        <v>68.916</v>
      </c>
      <c r="G189" s="69">
        <f t="shared" si="19"/>
        <v>66.87174</v>
      </c>
      <c r="H189" s="61">
        <f t="shared" si="12"/>
        <v>97.03369319171166</v>
      </c>
    </row>
    <row r="190" spans="1:8" ht="25.5">
      <c r="A190" s="44"/>
      <c r="B190" s="27" t="s">
        <v>163</v>
      </c>
      <c r="C190" s="59" t="s">
        <v>50</v>
      </c>
      <c r="D190" s="58" t="s">
        <v>160</v>
      </c>
      <c r="E190" s="58"/>
      <c r="F190" s="39">
        <f t="shared" si="19"/>
        <v>68.916</v>
      </c>
      <c r="G190" s="69">
        <f t="shared" si="19"/>
        <v>66.87174</v>
      </c>
      <c r="H190" s="61">
        <f t="shared" si="12"/>
        <v>97.03369319171166</v>
      </c>
    </row>
    <row r="191" spans="1:8" ht="12.75">
      <c r="A191" s="44"/>
      <c r="B191" s="27" t="s">
        <v>167</v>
      </c>
      <c r="C191" s="59" t="s">
        <v>50</v>
      </c>
      <c r="D191" s="58" t="s">
        <v>166</v>
      </c>
      <c r="E191" s="58"/>
      <c r="F191" s="39">
        <f t="shared" si="19"/>
        <v>68.916</v>
      </c>
      <c r="G191" s="69">
        <f t="shared" si="19"/>
        <v>66.87174</v>
      </c>
      <c r="H191" s="61">
        <f t="shared" si="12"/>
        <v>97.03369319171166</v>
      </c>
    </row>
    <row r="192" spans="1:8" ht="25.5">
      <c r="A192" s="44"/>
      <c r="B192" s="35" t="s">
        <v>84</v>
      </c>
      <c r="C192" s="59" t="s">
        <v>50</v>
      </c>
      <c r="D192" s="58" t="s">
        <v>166</v>
      </c>
      <c r="E192" s="58" t="s">
        <v>83</v>
      </c>
      <c r="F192" s="39">
        <v>68.916</v>
      </c>
      <c r="G192" s="73">
        <v>66.87174</v>
      </c>
      <c r="H192" s="61">
        <f t="shared" si="12"/>
        <v>97.03369319171166</v>
      </c>
    </row>
    <row r="193" spans="1:8" ht="12.75">
      <c r="A193" s="44"/>
      <c r="B193" s="19" t="s">
        <v>33</v>
      </c>
      <c r="C193" s="59" t="s">
        <v>52</v>
      </c>
      <c r="D193" s="58"/>
      <c r="E193" s="58"/>
      <c r="F193" s="39">
        <f aca="true" t="shared" si="20" ref="F193:G196">F194</f>
        <v>82.196</v>
      </c>
      <c r="G193" s="39">
        <f t="shared" si="20"/>
        <v>81.935</v>
      </c>
      <c r="H193" s="61">
        <f t="shared" si="12"/>
        <v>99.68246630006327</v>
      </c>
    </row>
    <row r="194" spans="1:8" ht="25.5">
      <c r="A194" s="44"/>
      <c r="B194" s="27" t="s">
        <v>156</v>
      </c>
      <c r="C194" s="59" t="s">
        <v>52</v>
      </c>
      <c r="D194" s="58" t="s">
        <v>158</v>
      </c>
      <c r="E194" s="58"/>
      <c r="F194" s="39">
        <f t="shared" si="20"/>
        <v>82.196</v>
      </c>
      <c r="G194" s="69">
        <f t="shared" si="20"/>
        <v>81.935</v>
      </c>
      <c r="H194" s="61">
        <f t="shared" si="12"/>
        <v>99.68246630006327</v>
      </c>
    </row>
    <row r="195" spans="1:8" ht="25.5">
      <c r="A195" s="44"/>
      <c r="B195" s="27" t="s">
        <v>172</v>
      </c>
      <c r="C195" s="59" t="s">
        <v>52</v>
      </c>
      <c r="D195" s="58" t="s">
        <v>170</v>
      </c>
      <c r="E195" s="58"/>
      <c r="F195" s="39">
        <f t="shared" si="20"/>
        <v>82.196</v>
      </c>
      <c r="G195" s="69">
        <f t="shared" si="20"/>
        <v>81.935</v>
      </c>
      <c r="H195" s="61">
        <f t="shared" si="12"/>
        <v>99.68246630006327</v>
      </c>
    </row>
    <row r="196" spans="1:8" ht="25.5">
      <c r="A196" s="44"/>
      <c r="B196" s="27" t="s">
        <v>175</v>
      </c>
      <c r="C196" s="59" t="s">
        <v>52</v>
      </c>
      <c r="D196" s="58" t="s">
        <v>174</v>
      </c>
      <c r="E196" s="58"/>
      <c r="F196" s="39">
        <f t="shared" si="20"/>
        <v>82.196</v>
      </c>
      <c r="G196" s="69">
        <f t="shared" si="20"/>
        <v>81.935</v>
      </c>
      <c r="H196" s="61">
        <f t="shared" si="12"/>
        <v>99.68246630006327</v>
      </c>
    </row>
    <row r="197" spans="1:8" ht="25.5">
      <c r="A197" s="44"/>
      <c r="B197" s="35" t="s">
        <v>84</v>
      </c>
      <c r="C197" s="59" t="s">
        <v>52</v>
      </c>
      <c r="D197" s="58" t="s">
        <v>174</v>
      </c>
      <c r="E197" s="58" t="s">
        <v>83</v>
      </c>
      <c r="F197" s="39">
        <v>82.196</v>
      </c>
      <c r="G197" s="73">
        <v>81.935</v>
      </c>
      <c r="H197" s="61">
        <f t="shared" si="12"/>
        <v>99.68246630006327</v>
      </c>
    </row>
    <row r="198" spans="1:8" ht="12.75">
      <c r="A198" s="44"/>
      <c r="B198" s="19" t="s">
        <v>34</v>
      </c>
      <c r="C198" s="20" t="s">
        <v>53</v>
      </c>
      <c r="D198" s="28"/>
      <c r="E198" s="28"/>
      <c r="F198" s="39">
        <f aca="true" t="shared" si="21" ref="F198:G200">F199</f>
        <v>4143.4</v>
      </c>
      <c r="G198" s="69">
        <f t="shared" si="21"/>
        <v>4097.32146</v>
      </c>
      <c r="H198" s="61">
        <f aca="true" t="shared" si="22" ref="H198:H240">G198/F198*100</f>
        <v>98.88790510209007</v>
      </c>
    </row>
    <row r="199" spans="1:8" ht="38.25">
      <c r="A199" s="44"/>
      <c r="B199" s="27" t="s">
        <v>185</v>
      </c>
      <c r="C199" s="20" t="s">
        <v>53</v>
      </c>
      <c r="D199" s="28" t="s">
        <v>182</v>
      </c>
      <c r="E199" s="28"/>
      <c r="F199" s="39">
        <f t="shared" si="21"/>
        <v>4143.4</v>
      </c>
      <c r="G199" s="69">
        <f t="shared" si="21"/>
        <v>4097.32146</v>
      </c>
      <c r="H199" s="61">
        <f t="shared" si="22"/>
        <v>98.88790510209007</v>
      </c>
    </row>
    <row r="200" spans="1:8" ht="25.5">
      <c r="A200" s="44"/>
      <c r="B200" s="27" t="s">
        <v>195</v>
      </c>
      <c r="C200" s="20" t="s">
        <v>53</v>
      </c>
      <c r="D200" s="28" t="s">
        <v>192</v>
      </c>
      <c r="E200" s="28"/>
      <c r="F200" s="39">
        <f t="shared" si="21"/>
        <v>4143.4</v>
      </c>
      <c r="G200" s="69">
        <f t="shared" si="21"/>
        <v>4097.32146</v>
      </c>
      <c r="H200" s="61">
        <f t="shared" si="22"/>
        <v>98.88790510209007</v>
      </c>
    </row>
    <row r="201" spans="1:8" ht="25.5">
      <c r="A201" s="44"/>
      <c r="B201" s="27" t="s">
        <v>196</v>
      </c>
      <c r="C201" s="20" t="s">
        <v>53</v>
      </c>
      <c r="D201" s="28" t="s">
        <v>193</v>
      </c>
      <c r="E201" s="28"/>
      <c r="F201" s="39">
        <f>F202+F204+F205+F203</f>
        <v>4143.4</v>
      </c>
      <c r="G201" s="69">
        <f>G202+G204+G205+G203</f>
        <v>4097.32146</v>
      </c>
      <c r="H201" s="61">
        <f t="shared" si="22"/>
        <v>98.88790510209007</v>
      </c>
    </row>
    <row r="202" spans="1:8" ht="25.5">
      <c r="A202" s="44"/>
      <c r="B202" s="35" t="s">
        <v>197</v>
      </c>
      <c r="C202" s="20" t="s">
        <v>53</v>
      </c>
      <c r="D202" s="28" t="s">
        <v>193</v>
      </c>
      <c r="E202" s="28" t="s">
        <v>194</v>
      </c>
      <c r="F202" s="39">
        <v>3462.5</v>
      </c>
      <c r="G202" s="73">
        <v>3419.76887</v>
      </c>
      <c r="H202" s="61">
        <f t="shared" si="22"/>
        <v>98.76588794223827</v>
      </c>
    </row>
    <row r="203" spans="1:8" ht="25.5">
      <c r="A203" s="44"/>
      <c r="B203" s="19" t="s">
        <v>212</v>
      </c>
      <c r="C203" s="20" t="s">
        <v>53</v>
      </c>
      <c r="D203" s="28" t="s">
        <v>193</v>
      </c>
      <c r="E203" s="28" t="s">
        <v>208</v>
      </c>
      <c r="F203" s="39">
        <v>4.4</v>
      </c>
      <c r="G203" s="73">
        <v>4.373</v>
      </c>
      <c r="H203" s="61">
        <f t="shared" si="22"/>
        <v>99.38636363636363</v>
      </c>
    </row>
    <row r="204" spans="1:8" ht="25.5">
      <c r="A204" s="44"/>
      <c r="B204" s="35" t="s">
        <v>84</v>
      </c>
      <c r="C204" s="20" t="s">
        <v>53</v>
      </c>
      <c r="D204" s="28" t="s">
        <v>193</v>
      </c>
      <c r="E204" s="28" t="s">
        <v>83</v>
      </c>
      <c r="F204" s="39">
        <v>642.5</v>
      </c>
      <c r="G204" s="73">
        <v>639.32059</v>
      </c>
      <c r="H204" s="61">
        <f t="shared" si="22"/>
        <v>99.50515019455254</v>
      </c>
    </row>
    <row r="205" spans="1:8" ht="12.75">
      <c r="A205" s="44"/>
      <c r="B205" s="19" t="s">
        <v>198</v>
      </c>
      <c r="C205" s="20" t="s">
        <v>53</v>
      </c>
      <c r="D205" s="28" t="s">
        <v>193</v>
      </c>
      <c r="E205" s="28" t="s">
        <v>91</v>
      </c>
      <c r="F205" s="39">
        <v>34</v>
      </c>
      <c r="G205" s="73">
        <v>33.859</v>
      </c>
      <c r="H205" s="61">
        <f t="shared" si="22"/>
        <v>99.58529411764707</v>
      </c>
    </row>
    <row r="206" spans="1:8" ht="12.75">
      <c r="A206" s="44">
        <v>3</v>
      </c>
      <c r="B206" s="50" t="s">
        <v>226</v>
      </c>
      <c r="C206" s="28"/>
      <c r="D206" s="28"/>
      <c r="E206" s="28"/>
      <c r="F206" s="34">
        <f>F207</f>
        <v>7468.5</v>
      </c>
      <c r="G206" s="34">
        <f>G207</f>
        <v>7417.791899999999</v>
      </c>
      <c r="H206" s="61">
        <f t="shared" si="22"/>
        <v>99.32104036955211</v>
      </c>
    </row>
    <row r="207" spans="1:8" ht="12.75">
      <c r="A207" s="44"/>
      <c r="B207" s="41" t="s">
        <v>37</v>
      </c>
      <c r="C207" s="20" t="s">
        <v>63</v>
      </c>
      <c r="D207" s="36"/>
      <c r="E207" s="36"/>
      <c r="F207" s="39">
        <f>F208</f>
        <v>7468.5</v>
      </c>
      <c r="G207" s="39">
        <f>G208</f>
        <v>7417.791899999999</v>
      </c>
      <c r="H207" s="61">
        <f t="shared" si="22"/>
        <v>99.32104036955211</v>
      </c>
    </row>
    <row r="208" spans="1:8" ht="12.75">
      <c r="A208" s="44"/>
      <c r="B208" s="19" t="s">
        <v>38</v>
      </c>
      <c r="C208" s="20" t="s">
        <v>55</v>
      </c>
      <c r="D208" s="36"/>
      <c r="E208" s="36"/>
      <c r="F208" s="30">
        <f>F209+F222</f>
        <v>7468.5</v>
      </c>
      <c r="G208" s="30">
        <f>G209+G222</f>
        <v>7417.791899999999</v>
      </c>
      <c r="H208" s="61">
        <f t="shared" si="22"/>
        <v>99.32104036955211</v>
      </c>
    </row>
    <row r="209" spans="1:8" ht="12.75">
      <c r="A209" s="44"/>
      <c r="B209" s="27" t="s">
        <v>209</v>
      </c>
      <c r="C209" s="20" t="s">
        <v>55</v>
      </c>
      <c r="D209" s="36" t="s">
        <v>205</v>
      </c>
      <c r="E209" s="36"/>
      <c r="F209" s="30">
        <f>F210</f>
        <v>6798.5</v>
      </c>
      <c r="G209" s="30">
        <f>G210</f>
        <v>6747.791899999999</v>
      </c>
      <c r="H209" s="61">
        <f t="shared" si="22"/>
        <v>99.25412811649628</v>
      </c>
    </row>
    <row r="210" spans="1:8" ht="12.75">
      <c r="A210" s="44"/>
      <c r="B210" s="27" t="s">
        <v>210</v>
      </c>
      <c r="C210" s="20" t="s">
        <v>55</v>
      </c>
      <c r="D210" s="28" t="s">
        <v>206</v>
      </c>
      <c r="E210" s="28"/>
      <c r="F210" s="30">
        <f>F211+F216+F220</f>
        <v>6798.5</v>
      </c>
      <c r="G210" s="30">
        <f>G211+G216+G220</f>
        <v>6747.791899999999</v>
      </c>
      <c r="H210" s="61">
        <f t="shared" si="22"/>
        <v>99.25412811649628</v>
      </c>
    </row>
    <row r="211" spans="1:8" ht="12.75">
      <c r="A211" s="44"/>
      <c r="B211" s="27" t="s">
        <v>211</v>
      </c>
      <c r="C211" s="20" t="s">
        <v>55</v>
      </c>
      <c r="D211" s="28" t="s">
        <v>207</v>
      </c>
      <c r="E211" s="28"/>
      <c r="F211" s="30">
        <f>F212+F213+F214+F215</f>
        <v>3973.797</v>
      </c>
      <c r="G211" s="67">
        <f>G212+G213+G214+G215</f>
        <v>3938.5603199999996</v>
      </c>
      <c r="H211" s="61">
        <f t="shared" si="22"/>
        <v>99.11327428149951</v>
      </c>
    </row>
    <row r="212" spans="1:8" ht="25.5">
      <c r="A212" s="44"/>
      <c r="B212" s="35" t="s">
        <v>197</v>
      </c>
      <c r="C212" s="20" t="s">
        <v>55</v>
      </c>
      <c r="D212" s="28" t="s">
        <v>207</v>
      </c>
      <c r="E212" s="28" t="s">
        <v>194</v>
      </c>
      <c r="F212" s="30">
        <v>3057.897</v>
      </c>
      <c r="G212" s="67">
        <v>3049.12596</v>
      </c>
      <c r="H212" s="61">
        <f t="shared" si="22"/>
        <v>99.7131675788949</v>
      </c>
    </row>
    <row r="213" spans="1:8" ht="25.5">
      <c r="A213" s="44"/>
      <c r="B213" s="19" t="s">
        <v>212</v>
      </c>
      <c r="C213" s="20" t="s">
        <v>55</v>
      </c>
      <c r="D213" s="28" t="s">
        <v>207</v>
      </c>
      <c r="E213" s="28" t="s">
        <v>208</v>
      </c>
      <c r="F213" s="30">
        <v>9</v>
      </c>
      <c r="G213" s="67">
        <v>8.99</v>
      </c>
      <c r="H213" s="61">
        <f t="shared" si="22"/>
        <v>99.8888888888889</v>
      </c>
    </row>
    <row r="214" spans="1:8" ht="25.5">
      <c r="A214" s="44"/>
      <c r="B214" s="35" t="s">
        <v>84</v>
      </c>
      <c r="C214" s="20" t="s">
        <v>55</v>
      </c>
      <c r="D214" s="28" t="s">
        <v>207</v>
      </c>
      <c r="E214" s="28" t="s">
        <v>83</v>
      </c>
      <c r="F214" s="30">
        <v>894.9</v>
      </c>
      <c r="G214" s="67">
        <v>872.04709</v>
      </c>
      <c r="H214" s="61">
        <f t="shared" si="22"/>
        <v>97.44631690691698</v>
      </c>
    </row>
    <row r="215" spans="1:8" ht="12.75">
      <c r="A215" s="44"/>
      <c r="B215" s="19" t="s">
        <v>198</v>
      </c>
      <c r="C215" s="20" t="s">
        <v>55</v>
      </c>
      <c r="D215" s="28" t="s">
        <v>207</v>
      </c>
      <c r="E215" s="28" t="s">
        <v>91</v>
      </c>
      <c r="F215" s="30">
        <v>12</v>
      </c>
      <c r="G215" s="67">
        <v>8.39727</v>
      </c>
      <c r="H215" s="61">
        <f t="shared" si="22"/>
        <v>69.97725</v>
      </c>
    </row>
    <row r="216" spans="1:8" ht="25.5">
      <c r="A216" s="44"/>
      <c r="B216" s="27" t="s">
        <v>214</v>
      </c>
      <c r="C216" s="20" t="s">
        <v>55</v>
      </c>
      <c r="D216" s="28" t="s">
        <v>213</v>
      </c>
      <c r="E216" s="28"/>
      <c r="F216" s="30">
        <f>F217+F218+F219</f>
        <v>1989.303</v>
      </c>
      <c r="G216" s="30">
        <f>G217+G218+G219</f>
        <v>1973.83158</v>
      </c>
      <c r="H216" s="61">
        <f t="shared" si="22"/>
        <v>99.22226930739058</v>
      </c>
    </row>
    <row r="217" spans="1:8" ht="25.5">
      <c r="A217" s="44"/>
      <c r="B217" s="35" t="s">
        <v>197</v>
      </c>
      <c r="C217" s="20" t="s">
        <v>55</v>
      </c>
      <c r="D217" s="28" t="s">
        <v>213</v>
      </c>
      <c r="E217" s="28" t="s">
        <v>194</v>
      </c>
      <c r="F217" s="30">
        <v>1450.103</v>
      </c>
      <c r="G217" s="67">
        <v>1437.95406</v>
      </c>
      <c r="H217" s="61">
        <f t="shared" si="22"/>
        <v>99.16220158154283</v>
      </c>
    </row>
    <row r="218" spans="1:8" ht="25.5">
      <c r="A218" s="44"/>
      <c r="B218" s="19" t="s">
        <v>212</v>
      </c>
      <c r="C218" s="20" t="s">
        <v>55</v>
      </c>
      <c r="D218" s="28" t="s">
        <v>213</v>
      </c>
      <c r="E218" s="28" t="s">
        <v>208</v>
      </c>
      <c r="F218" s="30">
        <v>5</v>
      </c>
      <c r="G218" s="67">
        <v>4.625</v>
      </c>
      <c r="H218" s="61">
        <f t="shared" si="22"/>
        <v>92.5</v>
      </c>
    </row>
    <row r="219" spans="1:8" ht="25.5">
      <c r="A219" s="44"/>
      <c r="B219" s="35" t="s">
        <v>84</v>
      </c>
      <c r="C219" s="20" t="s">
        <v>55</v>
      </c>
      <c r="D219" s="28" t="s">
        <v>213</v>
      </c>
      <c r="E219" s="28" t="s">
        <v>83</v>
      </c>
      <c r="F219" s="30">
        <v>534.2</v>
      </c>
      <c r="G219" s="67">
        <v>531.25252</v>
      </c>
      <c r="H219" s="61">
        <f t="shared" si="22"/>
        <v>99.44824410333207</v>
      </c>
    </row>
    <row r="220" spans="1:8" ht="28.5" customHeight="1">
      <c r="A220" s="44"/>
      <c r="B220" s="19" t="s">
        <v>245</v>
      </c>
      <c r="C220" s="20" t="s">
        <v>55</v>
      </c>
      <c r="D220" s="28" t="s">
        <v>241</v>
      </c>
      <c r="E220" s="28"/>
      <c r="F220" s="30">
        <f>F221</f>
        <v>835.4</v>
      </c>
      <c r="G220" s="67">
        <f>G221</f>
        <v>835.4</v>
      </c>
      <c r="H220" s="61">
        <f t="shared" si="22"/>
        <v>100</v>
      </c>
    </row>
    <row r="221" spans="1:8" ht="25.5">
      <c r="A221" s="44"/>
      <c r="B221" s="35" t="s">
        <v>197</v>
      </c>
      <c r="C221" s="20" t="s">
        <v>55</v>
      </c>
      <c r="D221" s="28" t="s">
        <v>241</v>
      </c>
      <c r="E221" s="28" t="s">
        <v>194</v>
      </c>
      <c r="F221" s="30">
        <v>835.4</v>
      </c>
      <c r="G221" s="67">
        <v>835.4</v>
      </c>
      <c r="H221" s="61">
        <f t="shared" si="22"/>
        <v>100</v>
      </c>
    </row>
    <row r="222" spans="1:8" ht="12.75">
      <c r="A222" s="44"/>
      <c r="B222" s="35" t="s">
        <v>102</v>
      </c>
      <c r="C222" s="20" t="s">
        <v>55</v>
      </c>
      <c r="D222" s="28" t="s">
        <v>105</v>
      </c>
      <c r="E222" s="28"/>
      <c r="F222" s="30">
        <f aca="true" t="shared" si="23" ref="F222:G224">F223</f>
        <v>670</v>
      </c>
      <c r="G222" s="67">
        <f t="shared" si="23"/>
        <v>670</v>
      </c>
      <c r="H222" s="61">
        <f t="shared" si="22"/>
        <v>100</v>
      </c>
    </row>
    <row r="223" spans="1:8" ht="12.75">
      <c r="A223" s="44"/>
      <c r="B223" s="27" t="s">
        <v>103</v>
      </c>
      <c r="C223" s="20" t="s">
        <v>55</v>
      </c>
      <c r="D223" s="28" t="s">
        <v>235</v>
      </c>
      <c r="E223" s="28"/>
      <c r="F223" s="30">
        <f t="shared" si="23"/>
        <v>670</v>
      </c>
      <c r="G223" s="67">
        <f t="shared" si="23"/>
        <v>670</v>
      </c>
      <c r="H223" s="61">
        <f t="shared" si="22"/>
        <v>100</v>
      </c>
    </row>
    <row r="224" spans="1:8" ht="25.5">
      <c r="A224" s="44"/>
      <c r="B224" s="35" t="s">
        <v>236</v>
      </c>
      <c r="C224" s="20" t="s">
        <v>55</v>
      </c>
      <c r="D224" s="28" t="s">
        <v>235</v>
      </c>
      <c r="E224" s="28"/>
      <c r="F224" s="30">
        <f t="shared" si="23"/>
        <v>670</v>
      </c>
      <c r="G224" s="67">
        <f t="shared" si="23"/>
        <v>670</v>
      </c>
      <c r="H224" s="61">
        <f t="shared" si="22"/>
        <v>100</v>
      </c>
    </row>
    <row r="225" spans="1:8" ht="25.5">
      <c r="A225" s="44"/>
      <c r="B225" s="35" t="s">
        <v>84</v>
      </c>
      <c r="C225" s="20" t="s">
        <v>55</v>
      </c>
      <c r="D225" s="28" t="s">
        <v>235</v>
      </c>
      <c r="E225" s="28" t="s">
        <v>83</v>
      </c>
      <c r="F225" s="30">
        <v>670</v>
      </c>
      <c r="G225" s="73">
        <v>670</v>
      </c>
      <c r="H225" s="61">
        <f t="shared" si="22"/>
        <v>100</v>
      </c>
    </row>
    <row r="226" spans="1:8" ht="12.75">
      <c r="A226" s="44">
        <v>4</v>
      </c>
      <c r="B226" s="50" t="s">
        <v>227</v>
      </c>
      <c r="C226" s="28"/>
      <c r="D226" s="28"/>
      <c r="E226" s="28"/>
      <c r="F226" s="34">
        <f>F227</f>
        <v>3447.6000000000004</v>
      </c>
      <c r="G226" s="66">
        <f>G227</f>
        <v>3435.85743</v>
      </c>
      <c r="H226" s="61">
        <f t="shared" si="22"/>
        <v>99.65939871214758</v>
      </c>
    </row>
    <row r="227" spans="1:8" ht="12.75">
      <c r="A227" s="44"/>
      <c r="B227" s="41" t="s">
        <v>41</v>
      </c>
      <c r="C227" s="20" t="s">
        <v>65</v>
      </c>
      <c r="D227" s="36"/>
      <c r="E227" s="36"/>
      <c r="F227" s="39">
        <f>F228</f>
        <v>3447.6000000000004</v>
      </c>
      <c r="G227" s="69">
        <f>G228</f>
        <v>3435.85743</v>
      </c>
      <c r="H227" s="61">
        <f t="shared" si="22"/>
        <v>99.65939871214758</v>
      </c>
    </row>
    <row r="228" spans="1:8" ht="12.75">
      <c r="A228" s="44"/>
      <c r="B228" s="19" t="s">
        <v>42</v>
      </c>
      <c r="C228" s="20" t="s">
        <v>57</v>
      </c>
      <c r="D228" s="28"/>
      <c r="E228" s="28"/>
      <c r="F228" s="30">
        <f>F229+F237</f>
        <v>3447.6000000000004</v>
      </c>
      <c r="G228" s="67">
        <f>G229+G237</f>
        <v>3435.85743</v>
      </c>
      <c r="H228" s="61">
        <f t="shared" si="22"/>
        <v>99.65939871214758</v>
      </c>
    </row>
    <row r="229" spans="1:8" ht="25.5">
      <c r="A229" s="44"/>
      <c r="B229" s="27" t="s">
        <v>221</v>
      </c>
      <c r="C229" s="28" t="s">
        <v>57</v>
      </c>
      <c r="D229" s="41">
        <v>5300000</v>
      </c>
      <c r="E229" s="28"/>
      <c r="F229" s="30">
        <f>F230</f>
        <v>3297.6000000000004</v>
      </c>
      <c r="G229" s="67">
        <f>G230</f>
        <v>3285.85743</v>
      </c>
      <c r="H229" s="61">
        <f t="shared" si="22"/>
        <v>99.64390556768558</v>
      </c>
    </row>
    <row r="230" spans="1:8" ht="25.5">
      <c r="A230" s="44"/>
      <c r="B230" s="27" t="s">
        <v>222</v>
      </c>
      <c r="C230" s="28" t="s">
        <v>57</v>
      </c>
      <c r="D230" s="41">
        <v>5390000</v>
      </c>
      <c r="E230" s="28"/>
      <c r="F230" s="30">
        <f>F231</f>
        <v>3297.6000000000004</v>
      </c>
      <c r="G230" s="67">
        <f>G231</f>
        <v>3285.85743</v>
      </c>
      <c r="H230" s="61">
        <f t="shared" si="22"/>
        <v>99.64390556768558</v>
      </c>
    </row>
    <row r="231" spans="1:8" ht="25.5">
      <c r="A231" s="44"/>
      <c r="B231" s="27" t="s">
        <v>196</v>
      </c>
      <c r="C231" s="28" t="s">
        <v>57</v>
      </c>
      <c r="D231" s="41">
        <v>5391290</v>
      </c>
      <c r="E231" s="28"/>
      <c r="F231" s="30">
        <f>F232+F233+F234+F235+F240</f>
        <v>3297.6000000000004</v>
      </c>
      <c r="G231" s="67">
        <f>G232+G233+G234+G235+G240</f>
        <v>3285.85743</v>
      </c>
      <c r="H231" s="61">
        <f t="shared" si="22"/>
        <v>99.64390556768558</v>
      </c>
    </row>
    <row r="232" spans="1:8" ht="25.5">
      <c r="A232" s="44"/>
      <c r="B232" s="35" t="s">
        <v>197</v>
      </c>
      <c r="C232" s="28" t="s">
        <v>57</v>
      </c>
      <c r="D232" s="41">
        <v>5391290</v>
      </c>
      <c r="E232" s="28" t="s">
        <v>194</v>
      </c>
      <c r="F232" s="30">
        <v>2715</v>
      </c>
      <c r="G232" s="73">
        <v>2714.20743</v>
      </c>
      <c r="H232" s="62">
        <f t="shared" si="22"/>
        <v>99.97080773480663</v>
      </c>
    </row>
    <row r="233" spans="1:8" ht="25.5">
      <c r="A233" s="44"/>
      <c r="B233" s="19" t="s">
        <v>212</v>
      </c>
      <c r="C233" s="28" t="s">
        <v>57</v>
      </c>
      <c r="D233" s="41">
        <v>5391290</v>
      </c>
      <c r="E233" s="28" t="s">
        <v>208</v>
      </c>
      <c r="F233" s="30">
        <v>0</v>
      </c>
      <c r="G233" s="67">
        <v>0</v>
      </c>
      <c r="H233" s="61"/>
    </row>
    <row r="234" spans="1:8" ht="38.25">
      <c r="A234" s="44"/>
      <c r="B234" s="19" t="s">
        <v>223</v>
      </c>
      <c r="C234" s="28" t="s">
        <v>57</v>
      </c>
      <c r="D234" s="41">
        <v>5391290</v>
      </c>
      <c r="E234" s="28" t="s">
        <v>224</v>
      </c>
      <c r="F234" s="30">
        <v>215</v>
      </c>
      <c r="G234" s="67">
        <v>214.506</v>
      </c>
      <c r="H234" s="61">
        <f t="shared" si="22"/>
        <v>99.77023255813954</v>
      </c>
    </row>
    <row r="235" spans="1:8" ht="25.5">
      <c r="A235" s="44"/>
      <c r="B235" s="35" t="s">
        <v>84</v>
      </c>
      <c r="C235" s="28" t="s">
        <v>57</v>
      </c>
      <c r="D235" s="41">
        <v>5391290</v>
      </c>
      <c r="E235" s="28" t="s">
        <v>83</v>
      </c>
      <c r="F235" s="30">
        <v>365.3</v>
      </c>
      <c r="G235" s="67">
        <v>355.452</v>
      </c>
      <c r="H235" s="61">
        <f t="shared" si="22"/>
        <v>97.30413358883109</v>
      </c>
    </row>
    <row r="236" spans="1:8" ht="12.75">
      <c r="A236" s="44"/>
      <c r="B236" s="35" t="s">
        <v>102</v>
      </c>
      <c r="C236" s="28" t="s">
        <v>57</v>
      </c>
      <c r="D236" s="41">
        <v>6290000</v>
      </c>
      <c r="E236" s="28"/>
      <c r="F236" s="30">
        <f aca="true" t="shared" si="24" ref="F236:G238">F237</f>
        <v>150</v>
      </c>
      <c r="G236" s="67">
        <f t="shared" si="24"/>
        <v>150</v>
      </c>
      <c r="H236" s="61">
        <f t="shared" si="22"/>
        <v>100</v>
      </c>
    </row>
    <row r="237" spans="1:8" ht="12.75">
      <c r="A237" s="44"/>
      <c r="B237" s="27" t="s">
        <v>103</v>
      </c>
      <c r="C237" s="28" t="s">
        <v>57</v>
      </c>
      <c r="D237" s="41">
        <v>6297202</v>
      </c>
      <c r="E237" s="28"/>
      <c r="F237" s="30">
        <f t="shared" si="24"/>
        <v>150</v>
      </c>
      <c r="G237" s="67">
        <f t="shared" si="24"/>
        <v>150</v>
      </c>
      <c r="H237" s="61">
        <f t="shared" si="22"/>
        <v>100</v>
      </c>
    </row>
    <row r="238" spans="1:8" ht="25.5">
      <c r="A238" s="44"/>
      <c r="B238" s="35" t="s">
        <v>236</v>
      </c>
      <c r="C238" s="28" t="s">
        <v>57</v>
      </c>
      <c r="D238" s="41">
        <v>6297202</v>
      </c>
      <c r="E238" s="28"/>
      <c r="F238" s="30">
        <f t="shared" si="24"/>
        <v>150</v>
      </c>
      <c r="G238" s="67">
        <f t="shared" si="24"/>
        <v>150</v>
      </c>
      <c r="H238" s="61">
        <f t="shared" si="22"/>
        <v>100</v>
      </c>
    </row>
    <row r="239" spans="1:8" ht="25.5">
      <c r="A239" s="44"/>
      <c r="B239" s="35" t="s">
        <v>84</v>
      </c>
      <c r="C239" s="28" t="s">
        <v>57</v>
      </c>
      <c r="D239" s="41">
        <v>6297202</v>
      </c>
      <c r="E239" s="28" t="s">
        <v>83</v>
      </c>
      <c r="F239" s="30">
        <v>150</v>
      </c>
      <c r="G239" s="73">
        <v>150</v>
      </c>
      <c r="H239" s="61">
        <f t="shared" si="22"/>
        <v>100</v>
      </c>
    </row>
    <row r="240" spans="1:8" ht="12.75">
      <c r="A240" s="44"/>
      <c r="B240" s="19" t="s">
        <v>198</v>
      </c>
      <c r="C240" s="28" t="s">
        <v>57</v>
      </c>
      <c r="D240" s="41">
        <v>5391290</v>
      </c>
      <c r="E240" s="28" t="s">
        <v>91</v>
      </c>
      <c r="F240" s="30">
        <v>2.3</v>
      </c>
      <c r="G240" s="73">
        <v>1.692</v>
      </c>
      <c r="H240" s="61">
        <f t="shared" si="22"/>
        <v>73.56521739130434</v>
      </c>
    </row>
    <row r="241" spans="1:8" s="33" customFormat="1" ht="12.75">
      <c r="A241" s="44"/>
      <c r="B241" s="53" t="s">
        <v>228</v>
      </c>
      <c r="C241" s="52"/>
      <c r="D241" s="52"/>
      <c r="E241" s="52"/>
      <c r="F241" s="54">
        <f>F181+F175+F167+F161+F109+F82+F71+F64+F51+F48+F45+F14+F10+F227+F206+F187</f>
        <v>41186.69900000001</v>
      </c>
      <c r="G241" s="71">
        <f>G181+G175+G167+G161+G109+G82+G71+G64+G51+G48+G45+G14+G10+G227+G206+G187</f>
        <v>39159.22245</v>
      </c>
      <c r="H241" s="61">
        <f>G241/F241*100</f>
        <v>95.07735118563396</v>
      </c>
    </row>
    <row r="242" ht="12.75">
      <c r="F242" s="31"/>
    </row>
    <row r="243" ht="12.75">
      <c r="F243" s="31"/>
    </row>
  </sheetData>
  <mergeCells count="5">
    <mergeCell ref="A5:F5"/>
    <mergeCell ref="C1:H1"/>
    <mergeCell ref="C2:H2"/>
    <mergeCell ref="C3:H3"/>
    <mergeCell ref="C4:H4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scale="85" r:id="rId1"/>
  <rowBreaks count="5" manualBreakCount="5">
    <brk id="40" max="7" man="1"/>
    <brk id="79" max="7" man="1"/>
    <brk id="154" max="7" man="1"/>
    <brk id="192" max="7" man="1"/>
    <brk id="2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dgp_072</cp:lastModifiedBy>
  <cp:lastPrinted>2015-02-21T18:05:32Z</cp:lastPrinted>
  <dcterms:created xsi:type="dcterms:W3CDTF">1996-10-08T23:32:33Z</dcterms:created>
  <dcterms:modified xsi:type="dcterms:W3CDTF">2015-04-29T08:48:03Z</dcterms:modified>
  <cp:category/>
  <cp:version/>
  <cp:contentType/>
  <cp:contentStatus/>
</cp:coreProperties>
</file>