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безв" sheetId="2" r:id="rId2"/>
    <sheet name="2018" sheetId="3" r:id="rId3"/>
  </sheets>
  <definedNames>
    <definedName name="_xlnm.Print_Area" localSheetId="2">'2018'!$A$1:$E$56</definedName>
  </definedNames>
  <calcPr fullCalcOnLoad="1"/>
</workbook>
</file>

<file path=xl/sharedStrings.xml><?xml version="1.0" encoding="utf-8"?>
<sst xmlns="http://schemas.openxmlformats.org/spreadsheetml/2006/main" count="100" uniqueCount="99">
  <si>
    <t>Код бюджетной классификации</t>
  </si>
  <si>
    <t>Налог на доходы физических лиц</t>
  </si>
  <si>
    <t>Налог на имущество физических лиц</t>
  </si>
  <si>
    <t>Земельный налог</t>
  </si>
  <si>
    <t>к решению Совета депутатов</t>
  </si>
  <si>
    <t xml:space="preserve"> Дружногорского городского поселения</t>
  </si>
  <si>
    <t>000 1 01 02000 01 0000 110</t>
  </si>
  <si>
    <t>000 1 06 01000 00 0000 110</t>
  </si>
  <si>
    <t>000 1 06 06000 00 0000 110</t>
  </si>
  <si>
    <t>000 1 11 00000 00 0000 000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</si>
  <si>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</si>
  <si>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</si>
  <si>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</si>
  <si>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</si>
  <si>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</si>
  <si>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ДОХОДЫ ОТ ИСПОЛЬЗОВАНИЯ ИМУЩЕСТВА, НАХОДЯЩЕГОСЯ В ГОСУДАРСТВЕННОЙ И МУНИЦИПАЛЬНОЙ СОБСТВЕННОСТИ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</si>
  <si>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</si>
  <si>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</si>
  <si>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</si>
  <si>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</si>
  <si>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городских поселений</t>
  </si>
  <si>
    <t>000 1 17 05050 13 0000 180</t>
  </si>
  <si>
    <t>Источник доходов</t>
  </si>
  <si>
    <t>НАЛОГОВЫЕ И НЕНАЛОГОВЫЕ ДОХОДЫ</t>
  </si>
  <si>
    <t xml:space="preserve">налоговые доходы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</si>
  <si>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</si>
  <si>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</si>
  <si>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</si>
  <si>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</si>
  <si>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000 1 06 06030 00 0000 110</t>
  </si>
  <si>
    <t xml:space="preserve">Земельный налог с организаций </t>
  </si>
  <si>
    <t>000 1 06 06033 13 0000 110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</si>
  <si>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</si>
  <si>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</si>
  <si>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</si>
  <si>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000 1 06 06043 13 0000 110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</si>
  <si>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</si>
  <si>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>неналоговые доходы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</si>
  <si>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</si>
  <si>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</si>
  <si>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000 1 11 05075 13 0000 120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</si>
  <si>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</si>
  <si>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ДОХОДЫ ОТ ОКАЗАНИЯ ПЛАТНЫХ УСЛУГ (РАБОТ) И КОМПЕНСАЦИИ ЗАТРАТ ГОСУДАРСТВА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</si>
  <si>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</si>
  <si>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</si>
  <si>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</si>
  <si>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</si>
  <si>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</si>
  <si>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</si>
  <si>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</si>
  <si>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</si>
  <si>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</si>
  <si>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</si>
  <si>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Дотации бюджетам городских поселений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</si>
  <si>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</si>
  <si>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</si>
  <si>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</si>
  <si>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Доходы бюджета - Всего</t>
  </si>
  <si>
    <t xml:space="preserve">Единый сельскохозяйственный налог </t>
  </si>
  <si>
    <t>000 1 05 03 01 0 01 0000</t>
  </si>
  <si>
    <t>000 1 05 03 00 0 01 0000</t>
  </si>
  <si>
    <t xml:space="preserve">000 1 01 02010 01 1000 110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</si>
  <si>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</si>
  <si>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>Субсидии бюджетам бюджетной системы  Российской Федерации (межбюджетные субсидии)</t>
  </si>
  <si>
    <t>Прочие субсидии бюджетам городских поселений</t>
  </si>
  <si>
    <t>Иные межбюджетные трансферты</t>
  </si>
  <si>
    <t>Прочие межбюджетные трансферты, передаваемые бюджетам городских поселений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</si>
  <si>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</si>
  <si>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000 2 02 15001 13 0000 151</t>
  </si>
  <si>
    <t xml:space="preserve">000 2 02 35118 13 0000 151 </t>
  </si>
  <si>
    <t>000 2 02 30024 13 0000 151</t>
  </si>
  <si>
    <t>000 2 02 49999 13 0000 151</t>
  </si>
  <si>
    <t>000 2 02 30000 00 0000 151</t>
  </si>
  <si>
    <t>000 2 02 29999 13 0000 151</t>
  </si>
  <si>
    <t>000 2 02 20216 13 0000 151</t>
  </si>
  <si>
    <t>000 2 02 40000 00 0000 151</t>
  </si>
  <si>
    <t>000 2 02 20000 00 0000 151</t>
  </si>
  <si>
    <t>Сумма бюджета на 2018 год (тыс.руб.)</t>
  </si>
  <si>
    <t>%</t>
  </si>
  <si>
    <t>000 1 16 00000 00 0000 000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</si>
  <si>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</si>
  <si>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</si>
  <si>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000.2.19.60010.13.0000.151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</si>
  <si>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</si>
  <si>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000 1.11.05035.13.0000.120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</si>
  <si>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</si>
  <si>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Приложение № 2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</si>
  <si>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</si>
  <si>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</si>
  <si>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000 1.03.02230.01.0000.110</t>
  </si>
  <si>
    <t>000 1.03.02240.01.0000.110</t>
  </si>
  <si>
    <t>000 1.03.02250.01.0000.110</t>
  </si>
  <si>
    <t>000 1.03.02260.01.0000.110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</si>
  <si>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</si>
  <si>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000 1.16.33050.13.0000.140</t>
  </si>
  <si>
    <t>000 1.16.90050.13.0000.140</t>
  </si>
  <si>
    <t>Исполнение поступления доходов в бюджет Дружногорского городского поселения за 9 месяцев 2018 года</t>
  </si>
  <si>
    <t>исполнено 9 месяцев 2018 тыс.руб.</t>
  </si>
  <si>
    <t xml:space="preserve">№ 32 от 24 октября 2018 г.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</si>
</sst>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  <numFmt numFmtId="184" formatCode="#,##0.00_р_."/>
    <numFmt numFmtId="185" formatCode="[$€-2]\ ###,000_);[Red]\([$€-2]\ ###,000\)"/>
    <numFmt numFmtId="186" formatCode="?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Times New Roman"/>
      <family val="1"/>
    </font>
    <font>
      <sz val="20"/>
      <name val="Times New Roman"/>
      <family val="1"/>
    </font>
    <font>
      <b/>
      <sz val="7"/>
      <name val="Times New Roman"/>
      <family val="1"/>
    </font>
    <font>
      <sz val="10"/>
      <name val="Arial Narrow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justify"/>
    </xf>
    <xf numFmtId="0" fontId="1" fillId="0" borderId="0" xfId="0" applyFont="1" applyAlignment="1">
      <alignment vertical="justify"/>
    </xf>
    <xf numFmtId="4" fontId="1" fillId="0" borderId="0" xfId="0" applyNumberFormat="1" applyFont="1" applyAlignment="1">
      <alignment horizontal="center"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6" fillId="0" borderId="10" xfId="33" applyNumberFormat="1" applyFont="1" applyFill="1" applyBorder="1" applyAlignment="1">
      <alignment horizontal="center" vertical="center" wrapText="1" readingOrder="1"/>
      <protection/>
    </xf>
    <xf numFmtId="4" fontId="1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justify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0" fontId="2" fillId="0" borderId="0" xfId="0" applyFont="1" applyAlignment="1">
      <alignment/>
    </xf>
    <xf numFmtId="0" fontId="9" fillId="0" borderId="10" xfId="33" applyNumberFormat="1" applyFont="1" applyFill="1" applyBorder="1" applyAlignment="1">
      <alignment horizontal="left" vertical="center" wrapText="1" readingOrder="1"/>
      <protection/>
    </xf>
    <xf numFmtId="4" fontId="8" fillId="0" borderId="11" xfId="0" applyNumberFormat="1" applyFont="1" applyBorder="1" applyAlignment="1">
      <alignment horizontal="center"/>
    </xf>
    <xf numFmtId="0" fontId="9" fillId="0" borderId="10" xfId="33" applyNumberFormat="1" applyFont="1" applyFill="1" applyBorder="1" applyAlignment="1">
      <alignment horizontal="center" vertical="center" wrapText="1" readingOrder="1"/>
      <protection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2" xfId="33" applyNumberFormat="1" applyFont="1" applyFill="1" applyBorder="1" applyAlignment="1">
      <alignment horizontal="center" vertical="center" wrapText="1"/>
      <protection/>
    </xf>
    <xf numFmtId="0" fontId="6" fillId="0" borderId="12" xfId="33" applyNumberFormat="1" applyFont="1" applyFill="1" applyBorder="1" applyAlignment="1">
      <alignment horizontal="center" vertical="center" wrapText="1"/>
      <protection/>
    </xf>
    <xf numFmtId="0" fontId="9" fillId="0" borderId="12" xfId="33" applyNumberFormat="1" applyFont="1" applyFill="1" applyBorder="1" applyAlignment="1">
      <alignment horizontal="center" vertical="center" wrapText="1"/>
      <protection/>
    </xf>
    <xf numFmtId="0" fontId="6" fillId="0" borderId="13" xfId="33" applyNumberFormat="1" applyFont="1" applyFill="1" applyBorder="1" applyAlignment="1">
      <alignment horizontal="center" vertical="center" wrapText="1"/>
      <protection/>
    </xf>
    <xf numFmtId="4" fontId="1" fillId="0" borderId="0" xfId="0" applyNumberFormat="1" applyFont="1" applyBorder="1" applyAlignment="1">
      <alignment horizontal="center"/>
    </xf>
    <xf numFmtId="0" fontId="4" fillId="0" borderId="14" xfId="33" applyNumberFormat="1" applyFont="1" applyFill="1" applyBorder="1" applyAlignment="1">
      <alignment horizontal="center" vertical="center" wrapText="1"/>
      <protection/>
    </xf>
    <xf numFmtId="0" fontId="4" fillId="0" borderId="15" xfId="33" applyNumberFormat="1" applyFont="1" applyFill="1" applyBorder="1" applyAlignment="1">
      <alignment horizontal="left" vertical="center" wrapText="1" readingOrder="1"/>
      <protection/>
    </xf>
    <xf numFmtId="4" fontId="1" fillId="0" borderId="16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4" fontId="7" fillId="0" borderId="11" xfId="0" applyNumberFormat="1" applyFont="1" applyBorder="1" applyAlignment="1">
      <alignment horizontal="center"/>
    </xf>
    <xf numFmtId="0" fontId="6" fillId="0" borderId="17" xfId="33" applyNumberFormat="1" applyFont="1" applyFill="1" applyBorder="1" applyAlignment="1">
      <alignment horizontal="center" vertical="center" wrapText="1" readingOrder="1"/>
      <protection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2" fillId="0" borderId="18" xfId="33" applyNumberFormat="1" applyFont="1" applyFill="1" applyBorder="1" applyAlignment="1">
      <alignment horizontal="center" vertical="center" wrapText="1"/>
      <protection/>
    </xf>
    <xf numFmtId="0" fontId="12" fillId="0" borderId="19" xfId="33" applyNumberFormat="1" applyFont="1" applyFill="1" applyBorder="1" applyAlignment="1">
      <alignment horizontal="center" vertical="center" wrapText="1" readingOrder="1"/>
      <protection/>
    </xf>
    <xf numFmtId="4" fontId="7" fillId="0" borderId="2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6" fillId="0" borderId="11" xfId="33" applyNumberFormat="1" applyFont="1" applyFill="1" applyBorder="1" applyAlignment="1">
      <alignment horizontal="center" vertical="center" wrapText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4" fontId="14" fillId="0" borderId="11" xfId="0" applyNumberFormat="1" applyFont="1" applyBorder="1" applyAlignment="1">
      <alignment horizontal="center" wrapText="1"/>
    </xf>
    <xf numFmtId="183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4" fontId="7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/>
    </xf>
    <xf numFmtId="183" fontId="1" fillId="33" borderId="11" xfId="0" applyNumberFormat="1" applyFont="1" applyFill="1" applyBorder="1" applyAlignment="1">
      <alignment horizontal="center"/>
    </xf>
    <xf numFmtId="49" fontId="15" fillId="0" borderId="21" xfId="0" applyNumberFormat="1" applyFont="1" applyBorder="1" applyAlignment="1" applyProtection="1">
      <alignment horizontal="center" vertical="center" wrapText="1"/>
      <protection/>
    </xf>
    <xf numFmtId="49" fontId="16" fillId="0" borderId="21" xfId="0" applyNumberFormat="1" applyFont="1" applyBorder="1" applyAlignment="1" applyProtection="1">
      <alignment horizontal="center" vertical="center" wrapText="1"/>
      <protection/>
    </xf>
    <xf numFmtId="49" fontId="15" fillId="0" borderId="21" xfId="0" applyNumberFormat="1" applyFont="1" applyBorder="1" applyAlignment="1" applyProtection="1">
      <alignment horizontal="center" vertical="center"/>
      <protection/>
    </xf>
    <xf numFmtId="49" fontId="16" fillId="0" borderId="21" xfId="0" applyNumberFormat="1" applyFont="1" applyBorder="1" applyAlignment="1" applyProtection="1">
      <alignment horizontal="left" vertical="center" wrapText="1"/>
      <protection/>
    </xf>
    <xf numFmtId="0" fontId="6" fillId="0" borderId="14" xfId="33" applyNumberFormat="1" applyFont="1" applyFill="1" applyBorder="1" applyAlignment="1">
      <alignment horizontal="center" vertical="center" wrapText="1"/>
      <protection/>
    </xf>
    <xf numFmtId="0" fontId="6" fillId="0" borderId="15" xfId="33" applyNumberFormat="1" applyFont="1" applyFill="1" applyBorder="1" applyAlignment="1">
      <alignment horizontal="center" vertical="center" wrapText="1" readingOrder="1"/>
      <protection/>
    </xf>
    <xf numFmtId="4" fontId="2" fillId="0" borderId="16" xfId="0" applyNumberFormat="1" applyFont="1" applyBorder="1" applyAlignment="1">
      <alignment horizontal="center"/>
    </xf>
    <xf numFmtId="183" fontId="1" fillId="0" borderId="16" xfId="0" applyNumberFormat="1" applyFont="1" applyBorder="1" applyAlignment="1">
      <alignment horizontal="center"/>
    </xf>
    <xf numFmtId="0" fontId="4" fillId="0" borderId="18" xfId="33" applyNumberFormat="1" applyFont="1" applyFill="1" applyBorder="1" applyAlignment="1">
      <alignment horizontal="center" vertical="center" wrapText="1"/>
      <protection/>
    </xf>
    <xf numFmtId="0" fontId="6" fillId="0" borderId="19" xfId="33" applyNumberFormat="1" applyFont="1" applyFill="1" applyBorder="1" applyAlignment="1">
      <alignment horizontal="center" vertical="center" wrapText="1" readingOrder="1"/>
      <protection/>
    </xf>
    <xf numFmtId="4" fontId="2" fillId="0" borderId="20" xfId="0" applyNumberFormat="1" applyFont="1" applyBorder="1" applyAlignment="1">
      <alignment horizontal="center"/>
    </xf>
    <xf numFmtId="183" fontId="1" fillId="0" borderId="20" xfId="0" applyNumberFormat="1" applyFont="1" applyBorder="1" applyAlignment="1">
      <alignment horizontal="center"/>
    </xf>
    <xf numFmtId="49" fontId="16" fillId="0" borderId="11" xfId="0" applyNumberFormat="1" applyFont="1" applyBorder="1" applyAlignment="1" applyProtection="1">
      <alignment horizontal="center" vertical="center"/>
      <protection/>
    </xf>
    <xf numFmtId="4" fontId="16" fillId="0" borderId="11" xfId="0" applyNumberFormat="1" applyFont="1" applyBorder="1" applyAlignment="1" applyProtection="1">
      <alignment horizontal="center" vertical="center"/>
      <protection/>
    </xf>
    <xf numFmtId="49" fontId="16" fillId="0" borderId="11" xfId="0" applyNumberFormat="1" applyFont="1" applyBorder="1" applyAlignment="1" applyProtection="1">
      <alignment horizontal="left" vertical="center" wrapText="1"/>
      <protection/>
    </xf>
    <xf numFmtId="186" fontId="16" fillId="0" borderId="11" xfId="0" applyNumberFormat="1" applyFont="1" applyBorder="1" applyAlignment="1" applyProtection="1">
      <alignment horizontal="left" vertical="center" wrapText="1"/>
      <protection/>
    </xf>
    <xf numFmtId="0" fontId="6" fillId="0" borderId="18" xfId="33" applyNumberFormat="1" applyFont="1" applyFill="1" applyBorder="1" applyAlignment="1">
      <alignment horizontal="center" vertical="center" wrapText="1"/>
      <protection/>
    </xf>
    <xf numFmtId="183" fontId="1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Alignment="1">
      <alignment/>
    </xf>
    <xf numFmtId="4" fontId="1" fillId="0" borderId="0" xfId="0" applyNumberFormat="1" applyFont="1" applyAlignment="1">
      <alignment horizontal="right" vertical="justify" wrapText="1"/>
    </xf>
    <xf numFmtId="0" fontId="0" fillId="0" borderId="0" xfId="0" applyAlignment="1">
      <alignment horizontal="right" vertical="justify" wrapText="1"/>
    </xf>
    <xf numFmtId="0" fontId="1" fillId="0" borderId="0" xfId="0" applyFont="1" applyAlignment="1">
      <alignment horizontal="right" vertical="justify"/>
    </xf>
    <xf numFmtId="0" fontId="3" fillId="0" borderId="0" xfId="0" applyFont="1" applyAlignment="1">
      <alignment horizontal="center" vertical="justify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5:E15"/>
  <sheetViews>
    <sheetView zoomScalePageLayoutView="0" workbookViewId="0" topLeftCell="A1">
      <selection activeCell="E10" sqref="E10:E12"/>
    </sheetView>
  </sheetViews>
  <sheetFormatPr defaultColWidth="9.140625" defaultRowHeight="12.75"/>
  <cols>
    <col min="5" max="5" width="12.57421875" style="0" customWidth="1"/>
  </cols>
  <sheetData>
    <row r="5" ht="12.75">
      <c r="E5">
        <v>5896.8</v>
      </c>
    </row>
    <row r="6" ht="12.75">
      <c r="E6">
        <v>1026.8</v>
      </c>
    </row>
    <row r="7" ht="12.75">
      <c r="E7">
        <v>200</v>
      </c>
    </row>
    <row r="8" ht="12.75">
      <c r="E8">
        <v>38.766</v>
      </c>
    </row>
    <row r="9" ht="12.75">
      <c r="E9">
        <v>259</v>
      </c>
    </row>
    <row r="10" ht="12.75">
      <c r="E10">
        <v>450.5</v>
      </c>
    </row>
    <row r="11" ht="12.75">
      <c r="E11">
        <v>1087</v>
      </c>
    </row>
    <row r="12" ht="12.75">
      <c r="E12">
        <v>1370</v>
      </c>
    </row>
    <row r="13" ht="12.75">
      <c r="E13">
        <v>233.7</v>
      </c>
    </row>
    <row r="14" ht="12.75">
      <c r="E14">
        <v>560.8</v>
      </c>
    </row>
    <row r="15" ht="12.75">
      <c r="E15">
        <f>SUM(E5:E14)</f>
        <v>11123.366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26.8515625" style="18" customWidth="1"/>
    <col min="2" max="2" width="46.7109375" style="1" customWidth="1"/>
    <col min="3" max="3" width="13.57421875" style="4" customWidth="1"/>
    <col min="4" max="4" width="10.57421875" style="23" customWidth="1"/>
    <col min="5" max="5" width="6.57421875" style="46" customWidth="1"/>
    <col min="6" max="15" width="9.140625" style="30" customWidth="1"/>
    <col min="16" max="16384" width="9.140625" style="1" customWidth="1"/>
  </cols>
  <sheetData>
    <row r="1" spans="2:5" ht="12.75">
      <c r="B1" s="3"/>
      <c r="C1" s="68" t="s">
        <v>86</v>
      </c>
      <c r="D1" s="69"/>
      <c r="E1" s="69"/>
    </row>
    <row r="2" spans="2:5" ht="15.75" customHeight="1">
      <c r="B2" s="70" t="s">
        <v>4</v>
      </c>
      <c r="C2" s="71"/>
      <c r="D2" s="69"/>
      <c r="E2" s="69"/>
    </row>
    <row r="3" spans="1:5" ht="12.75" customHeight="1">
      <c r="A3" s="72" t="s">
        <v>5</v>
      </c>
      <c r="B3" s="72"/>
      <c r="C3" s="72"/>
      <c r="D3" s="69"/>
      <c r="E3" s="69"/>
    </row>
    <row r="4" spans="2:5" ht="12.75">
      <c r="B4" s="72" t="s">
        <v>98</v>
      </c>
      <c r="C4" s="72"/>
      <c r="D4" s="69"/>
      <c r="E4" s="69"/>
    </row>
    <row r="5" spans="1:5" ht="31.5" customHeight="1">
      <c r="A5" s="73" t="s">
        <v>96</v>
      </c>
      <c r="B5" s="73"/>
      <c r="C5" s="73"/>
      <c r="D5" s="69"/>
      <c r="E5" s="69"/>
    </row>
    <row r="6" spans="1:6" ht="9.75" customHeight="1">
      <c r="A6" s="2"/>
      <c r="B6" s="2"/>
      <c r="C6" s="17"/>
      <c r="F6" s="31"/>
    </row>
    <row r="7" spans="1:15" s="11" customFormat="1" ht="36.75" customHeight="1">
      <c r="A7" s="9" t="s">
        <v>0</v>
      </c>
      <c r="B7" s="10" t="s">
        <v>22</v>
      </c>
      <c r="C7" s="47" t="s">
        <v>77</v>
      </c>
      <c r="D7" s="44" t="s">
        <v>97</v>
      </c>
      <c r="E7" s="45" t="s">
        <v>78</v>
      </c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5" ht="12.75">
      <c r="A8" s="19"/>
      <c r="B8" s="12" t="s">
        <v>23</v>
      </c>
      <c r="C8" s="7">
        <f>C9+C26</f>
        <v>27256.499999999996</v>
      </c>
      <c r="D8" s="7">
        <f>D9+D26</f>
        <v>14298.094650000001</v>
      </c>
      <c r="E8" s="45">
        <f>D8/C8*100</f>
        <v>52.45755929778218</v>
      </c>
    </row>
    <row r="9" spans="1:5" ht="12.75">
      <c r="A9" s="19"/>
      <c r="B9" s="12" t="s">
        <v>24</v>
      </c>
      <c r="C9" s="7">
        <f>C10+C12+C19+C21+C17</f>
        <v>21776.499999999996</v>
      </c>
      <c r="D9" s="7">
        <f>D10+D12+D19+D21+D17</f>
        <v>10831.20224</v>
      </c>
      <c r="E9" s="45">
        <f aca="true" t="shared" si="0" ref="E9:E57">D9/C9*100</f>
        <v>49.73803062934816</v>
      </c>
    </row>
    <row r="10" spans="1:5" ht="12.75">
      <c r="A10" s="20" t="s">
        <v>6</v>
      </c>
      <c r="B10" s="6" t="s">
        <v>1</v>
      </c>
      <c r="C10" s="8">
        <f>C11</f>
        <v>3199.4</v>
      </c>
      <c r="D10" s="8">
        <f>D11</f>
        <v>2010.93625</v>
      </c>
      <c r="E10" s="45">
        <f t="shared" si="0"/>
        <v>62.8535428517847</v>
      </c>
    </row>
    <row r="11" spans="1:5" ht="106.5" customHeight="1">
      <c r="A11" s="19" t="s">
        <v>61</v>
      </c>
      <c r="B11" s="5" t="s">
        <v>62</v>
      </c>
      <c r="C11" s="7">
        <v>3199.4</v>
      </c>
      <c r="D11" s="7">
        <v>2010.93625</v>
      </c>
      <c r="E11" s="45">
        <f t="shared" si="0"/>
        <v>62.8535428517847</v>
      </c>
    </row>
    <row r="12" spans="1:5" ht="25.5">
      <c r="A12" s="54" t="s">
        <v>17</v>
      </c>
      <c r="B12" s="55" t="s">
        <v>16</v>
      </c>
      <c r="C12" s="56">
        <f>C13+C15+C14+C16</f>
        <v>1300</v>
      </c>
      <c r="D12" s="56">
        <f>D13+D15+D14+D16</f>
        <v>991.3621600000001</v>
      </c>
      <c r="E12" s="57">
        <f t="shared" si="0"/>
        <v>76.2586276923077</v>
      </c>
    </row>
    <row r="13" spans="1:5" ht="51">
      <c r="A13" s="62" t="s">
        <v>89</v>
      </c>
      <c r="B13" s="64" t="s">
        <v>25</v>
      </c>
      <c r="C13" s="63">
        <v>600</v>
      </c>
      <c r="D13" s="63">
        <v>431.7186</v>
      </c>
      <c r="E13" s="45">
        <f t="shared" si="0"/>
        <v>71.95309999999999</v>
      </c>
    </row>
    <row r="14" spans="1:5" ht="63.75">
      <c r="A14" s="62" t="s">
        <v>90</v>
      </c>
      <c r="B14" s="65" t="s">
        <v>87</v>
      </c>
      <c r="C14" s="63">
        <v>0</v>
      </c>
      <c r="D14" s="63">
        <v>3.91578</v>
      </c>
      <c r="E14" s="45"/>
    </row>
    <row r="15" spans="1:5" ht="51">
      <c r="A15" s="62" t="s">
        <v>91</v>
      </c>
      <c r="B15" s="64" t="s">
        <v>26</v>
      </c>
      <c r="C15" s="63">
        <v>700</v>
      </c>
      <c r="D15" s="63">
        <v>652.43114</v>
      </c>
      <c r="E15" s="45">
        <f t="shared" si="0"/>
        <v>93.20444857142857</v>
      </c>
    </row>
    <row r="16" spans="1:5" ht="51">
      <c r="A16" s="62" t="s">
        <v>92</v>
      </c>
      <c r="B16" s="64" t="s">
        <v>88</v>
      </c>
      <c r="C16" s="63">
        <v>0</v>
      </c>
      <c r="D16" s="63">
        <v>-96.70336</v>
      </c>
      <c r="E16" s="45"/>
    </row>
    <row r="17" spans="1:5" ht="12.75">
      <c r="A17" s="58" t="s">
        <v>60</v>
      </c>
      <c r="B17" s="59" t="s">
        <v>58</v>
      </c>
      <c r="C17" s="60">
        <f>C18</f>
        <v>121.3</v>
      </c>
      <c r="D17" s="60">
        <f>D18</f>
        <v>0</v>
      </c>
      <c r="E17" s="61">
        <f t="shared" si="0"/>
        <v>0</v>
      </c>
    </row>
    <row r="18" spans="1:5" ht="12.75">
      <c r="A18" s="19" t="s">
        <v>59</v>
      </c>
      <c r="B18" s="5" t="s">
        <v>58</v>
      </c>
      <c r="C18" s="7">
        <v>121.3</v>
      </c>
      <c r="D18" s="7"/>
      <c r="E18" s="45">
        <f t="shared" si="0"/>
        <v>0</v>
      </c>
    </row>
    <row r="19" spans="1:5" ht="12.75">
      <c r="A19" s="20" t="s">
        <v>7</v>
      </c>
      <c r="B19" s="6" t="s">
        <v>2</v>
      </c>
      <c r="C19" s="8">
        <f>C20</f>
        <v>1500</v>
      </c>
      <c r="D19" s="8">
        <f>D20</f>
        <v>283.46877</v>
      </c>
      <c r="E19" s="45">
        <f t="shared" si="0"/>
        <v>18.897918</v>
      </c>
    </row>
    <row r="20" spans="1:5" ht="38.25">
      <c r="A20" s="19" t="s">
        <v>27</v>
      </c>
      <c r="B20" s="5" t="s">
        <v>28</v>
      </c>
      <c r="C20" s="7">
        <v>1500</v>
      </c>
      <c r="D20" s="7">
        <v>283.46877</v>
      </c>
      <c r="E20" s="45">
        <f t="shared" si="0"/>
        <v>18.897918</v>
      </c>
    </row>
    <row r="21" spans="1:5" ht="12.75">
      <c r="A21" s="20" t="s">
        <v>8</v>
      </c>
      <c r="B21" s="6" t="s">
        <v>3</v>
      </c>
      <c r="C21" s="8">
        <f>C22+C24</f>
        <v>15655.8</v>
      </c>
      <c r="D21" s="8">
        <f>D22+D24</f>
        <v>7545.43506</v>
      </c>
      <c r="E21" s="45">
        <f t="shared" si="0"/>
        <v>48.19578086076726</v>
      </c>
    </row>
    <row r="22" spans="1:5" ht="12.75">
      <c r="A22" s="19" t="s">
        <v>29</v>
      </c>
      <c r="B22" s="5" t="s">
        <v>30</v>
      </c>
      <c r="C22" s="7">
        <f>C23</f>
        <v>6000</v>
      </c>
      <c r="D22" s="7">
        <f>D23</f>
        <v>5110.52407</v>
      </c>
      <c r="E22" s="45">
        <f t="shared" si="0"/>
        <v>85.17540116666667</v>
      </c>
    </row>
    <row r="23" spans="1:5" ht="38.25">
      <c r="A23" s="19" t="s">
        <v>31</v>
      </c>
      <c r="B23" s="5" t="s">
        <v>32</v>
      </c>
      <c r="C23" s="7">
        <v>6000</v>
      </c>
      <c r="D23" s="7">
        <v>5110.52407</v>
      </c>
      <c r="E23" s="45">
        <f t="shared" si="0"/>
        <v>85.17540116666667</v>
      </c>
    </row>
    <row r="24" spans="1:5" ht="12.75">
      <c r="A24" s="19" t="s">
        <v>33</v>
      </c>
      <c r="B24" s="5" t="s">
        <v>34</v>
      </c>
      <c r="C24" s="7">
        <f>C25</f>
        <v>9655.8</v>
      </c>
      <c r="D24" s="7">
        <f>D25</f>
        <v>2434.91099</v>
      </c>
      <c r="E24" s="45">
        <f t="shared" si="0"/>
        <v>25.217081857536407</v>
      </c>
    </row>
    <row r="25" spans="1:5" ht="38.25">
      <c r="A25" s="19" t="s">
        <v>35</v>
      </c>
      <c r="B25" s="5" t="s">
        <v>36</v>
      </c>
      <c r="C25" s="7">
        <v>9655.8</v>
      </c>
      <c r="D25" s="7">
        <v>2434.91099</v>
      </c>
      <c r="E25" s="45">
        <f t="shared" si="0"/>
        <v>25.217081857536407</v>
      </c>
    </row>
    <row r="26" spans="1:5" ht="12.75">
      <c r="A26" s="19"/>
      <c r="B26" s="12" t="s">
        <v>37</v>
      </c>
      <c r="C26" s="7">
        <f>C27+C32+C34+C40+C37</f>
        <v>5480</v>
      </c>
      <c r="D26" s="7">
        <f>D27+D32+D34+D40+D37</f>
        <v>3466.8924100000004</v>
      </c>
      <c r="E26" s="45">
        <f t="shared" si="0"/>
        <v>63.26446003649636</v>
      </c>
    </row>
    <row r="27" spans="1:5" ht="38.25">
      <c r="A27" s="20" t="s">
        <v>9</v>
      </c>
      <c r="B27" s="6" t="s">
        <v>15</v>
      </c>
      <c r="C27" s="8">
        <f>C28+C30+C31</f>
        <v>2950</v>
      </c>
      <c r="D27" s="8">
        <f>D28+D30+D31+D29</f>
        <v>1351.86361</v>
      </c>
      <c r="E27" s="45">
        <f t="shared" si="0"/>
        <v>45.825885084745764</v>
      </c>
    </row>
    <row r="28" spans="1:5" ht="76.5">
      <c r="A28" s="19" t="s">
        <v>38</v>
      </c>
      <c r="B28" s="5" t="s">
        <v>39</v>
      </c>
      <c r="C28" s="7">
        <v>1350</v>
      </c>
      <c r="D28" s="7">
        <v>310.66831</v>
      </c>
      <c r="E28" s="45">
        <f t="shared" si="0"/>
        <v>23.012467407407406</v>
      </c>
    </row>
    <row r="29" spans="1:5" ht="51">
      <c r="A29" s="52" t="s">
        <v>84</v>
      </c>
      <c r="B29" s="53" t="s">
        <v>85</v>
      </c>
      <c r="C29" s="7"/>
      <c r="D29" s="7">
        <v>22.5925</v>
      </c>
      <c r="E29" s="45"/>
    </row>
    <row r="30" spans="1:5" ht="38.25">
      <c r="A30" s="19" t="s">
        <v>40</v>
      </c>
      <c r="B30" s="5" t="s">
        <v>41</v>
      </c>
      <c r="C30" s="7">
        <v>800</v>
      </c>
      <c r="D30" s="7">
        <v>504.96186</v>
      </c>
      <c r="E30" s="45">
        <f t="shared" si="0"/>
        <v>63.12023249999999</v>
      </c>
    </row>
    <row r="31" spans="1:5" ht="76.5">
      <c r="A31" s="19" t="s">
        <v>18</v>
      </c>
      <c r="B31" s="5" t="s">
        <v>19</v>
      </c>
      <c r="C31" s="7">
        <v>800</v>
      </c>
      <c r="D31" s="7">
        <v>513.64094</v>
      </c>
      <c r="E31" s="45">
        <f t="shared" si="0"/>
        <v>64.2051175</v>
      </c>
    </row>
    <row r="32" spans="1:5" ht="38.25">
      <c r="A32" s="20" t="s">
        <v>10</v>
      </c>
      <c r="B32" s="6" t="s">
        <v>42</v>
      </c>
      <c r="C32" s="8">
        <f>C33</f>
        <v>1210</v>
      </c>
      <c r="D32" s="8">
        <f>D33</f>
        <v>777.765</v>
      </c>
      <c r="E32" s="45">
        <f t="shared" si="0"/>
        <v>64.27809917355371</v>
      </c>
    </row>
    <row r="33" spans="1:5" ht="25.5">
      <c r="A33" s="19" t="s">
        <v>43</v>
      </c>
      <c r="B33" s="5" t="s">
        <v>44</v>
      </c>
      <c r="C33" s="7">
        <v>1210</v>
      </c>
      <c r="D33" s="7">
        <v>777.765</v>
      </c>
      <c r="E33" s="45">
        <f t="shared" si="0"/>
        <v>64.27809917355371</v>
      </c>
    </row>
    <row r="34" spans="1:5" ht="25.5">
      <c r="A34" s="20" t="s">
        <v>12</v>
      </c>
      <c r="B34" s="6" t="s">
        <v>11</v>
      </c>
      <c r="C34" s="8">
        <f>C35</f>
        <v>1300</v>
      </c>
      <c r="D34" s="8">
        <f>D35</f>
        <v>1312.0654</v>
      </c>
      <c r="E34" s="45">
        <f t="shared" si="0"/>
        <v>100.92810769230769</v>
      </c>
    </row>
    <row r="35" spans="1:5" ht="38.25">
      <c r="A35" s="20" t="s">
        <v>45</v>
      </c>
      <c r="B35" s="6" t="s">
        <v>46</v>
      </c>
      <c r="C35" s="8">
        <f>C36</f>
        <v>1300</v>
      </c>
      <c r="D35" s="8">
        <f>D36</f>
        <v>1312.0654</v>
      </c>
      <c r="E35" s="45">
        <f t="shared" si="0"/>
        <v>100.92810769230769</v>
      </c>
    </row>
    <row r="36" spans="1:5" ht="51">
      <c r="A36" s="19" t="s">
        <v>47</v>
      </c>
      <c r="B36" s="5" t="s">
        <v>48</v>
      </c>
      <c r="C36" s="7">
        <v>1300</v>
      </c>
      <c r="D36" s="7">
        <v>1312.0654</v>
      </c>
      <c r="E36" s="45">
        <f t="shared" si="0"/>
        <v>100.92810769230769</v>
      </c>
    </row>
    <row r="37" spans="1:5" ht="12.75">
      <c r="A37" s="54" t="s">
        <v>79</v>
      </c>
      <c r="B37" s="55" t="s">
        <v>80</v>
      </c>
      <c r="C37" s="26">
        <f>C39+C38</f>
        <v>0</v>
      </c>
      <c r="D37" s="26">
        <f>D39+D38</f>
        <v>4.215</v>
      </c>
      <c r="E37" s="45"/>
    </row>
    <row r="38" spans="1:5" ht="51">
      <c r="A38" s="62" t="s">
        <v>94</v>
      </c>
      <c r="B38" s="64" t="s">
        <v>93</v>
      </c>
      <c r="C38" s="7">
        <v>0</v>
      </c>
      <c r="D38" s="7">
        <v>2.715</v>
      </c>
      <c r="E38" s="45"/>
    </row>
    <row r="39" spans="1:5" ht="25.5">
      <c r="A39" s="62" t="s">
        <v>95</v>
      </c>
      <c r="B39" s="64" t="s">
        <v>81</v>
      </c>
      <c r="C39" s="7">
        <v>0</v>
      </c>
      <c r="D39" s="7">
        <v>1.5</v>
      </c>
      <c r="E39" s="45"/>
    </row>
    <row r="40" spans="1:5" ht="12.75">
      <c r="A40" s="66" t="s">
        <v>49</v>
      </c>
      <c r="B40" s="59" t="s">
        <v>50</v>
      </c>
      <c r="C40" s="60">
        <f>C41</f>
        <v>20</v>
      </c>
      <c r="D40" s="60">
        <f>D41</f>
        <v>20.9834</v>
      </c>
      <c r="E40" s="45">
        <f t="shared" si="0"/>
        <v>104.91699999999999</v>
      </c>
    </row>
    <row r="41" spans="1:5" ht="25.5">
      <c r="A41" s="19" t="s">
        <v>21</v>
      </c>
      <c r="B41" s="5" t="s">
        <v>20</v>
      </c>
      <c r="C41" s="7">
        <v>20</v>
      </c>
      <c r="D41" s="7">
        <v>20.9834</v>
      </c>
      <c r="E41" s="45">
        <f t="shared" si="0"/>
        <v>104.91699999999999</v>
      </c>
    </row>
    <row r="42" spans="1:5" ht="12.75">
      <c r="A42" s="20" t="s">
        <v>51</v>
      </c>
      <c r="B42" s="6" t="s">
        <v>52</v>
      </c>
      <c r="C42" s="8">
        <f>C44+C47+C48+C50+C51+C53</f>
        <v>21895.802230000005</v>
      </c>
      <c r="D42" s="8">
        <f>D44+D47+D48+D50+D51+D53+D54</f>
        <v>17167.81214</v>
      </c>
      <c r="E42" s="45">
        <f t="shared" si="0"/>
        <v>78.40686520486534</v>
      </c>
    </row>
    <row r="43" spans="1:5" ht="38.25">
      <c r="A43" s="20" t="s">
        <v>14</v>
      </c>
      <c r="B43" s="6" t="s">
        <v>13</v>
      </c>
      <c r="C43" s="8">
        <f>C44+C49+C45+C52</f>
        <v>21895.80223</v>
      </c>
      <c r="D43" s="8">
        <f>D44+D49+D45+D52</f>
        <v>17312.029880000002</v>
      </c>
      <c r="E43" s="45">
        <f t="shared" si="0"/>
        <v>79.06551994829559</v>
      </c>
    </row>
    <row r="44" spans="1:5" ht="25.5">
      <c r="A44" s="24" t="s">
        <v>68</v>
      </c>
      <c r="B44" s="25" t="s">
        <v>53</v>
      </c>
      <c r="C44" s="26">
        <v>7754.4</v>
      </c>
      <c r="D44" s="7">
        <v>6932.115</v>
      </c>
      <c r="E44" s="45">
        <f t="shared" si="0"/>
        <v>89.39589136490251</v>
      </c>
    </row>
    <row r="45" spans="1:15" s="37" customFormat="1" ht="25.5">
      <c r="A45" s="39" t="s">
        <v>76</v>
      </c>
      <c r="B45" s="40" t="s">
        <v>63</v>
      </c>
      <c r="C45" s="28">
        <f>C46+C47+C48</f>
        <v>9465.36926</v>
      </c>
      <c r="D45" s="28">
        <f>D46+D47+D48</f>
        <v>8401.36926</v>
      </c>
      <c r="E45" s="45">
        <f t="shared" si="0"/>
        <v>88.75902280435703</v>
      </c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s="11" customFormat="1" ht="1.5" customHeight="1">
      <c r="A46" s="27"/>
      <c r="B46" s="27"/>
      <c r="C46" s="48"/>
      <c r="D46" s="15"/>
      <c r="E46" s="45" t="e">
        <f t="shared" si="0"/>
        <v>#DIV/0!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5" s="41" customFormat="1" ht="33" customHeight="1">
      <c r="A47" s="19" t="s">
        <v>74</v>
      </c>
      <c r="B47" s="43" t="s">
        <v>67</v>
      </c>
      <c r="C47" s="49">
        <v>604.6</v>
      </c>
      <c r="D47" s="7">
        <v>604.6</v>
      </c>
      <c r="E47" s="45">
        <f t="shared" si="0"/>
        <v>100</v>
      </c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spans="1:15" s="11" customFormat="1" ht="17.25" customHeight="1">
      <c r="A48" s="21" t="s">
        <v>73</v>
      </c>
      <c r="B48" s="16" t="s">
        <v>64</v>
      </c>
      <c r="C48" s="15">
        <v>8860.76926</v>
      </c>
      <c r="D48" s="15">
        <v>7796.76926</v>
      </c>
      <c r="E48" s="45">
        <f t="shared" si="0"/>
        <v>87.99201323520303</v>
      </c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5" s="37" customFormat="1" ht="21">
      <c r="A49" s="34" t="s">
        <v>72</v>
      </c>
      <c r="B49" s="35" t="s">
        <v>54</v>
      </c>
      <c r="C49" s="36">
        <f>C50+C51</f>
        <v>846.655</v>
      </c>
      <c r="D49" s="36">
        <f>D50+D51</f>
        <v>634.99125</v>
      </c>
      <c r="E49" s="45">
        <f t="shared" si="0"/>
        <v>75.00000000000001</v>
      </c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1:15" s="11" customFormat="1" ht="33.75">
      <c r="A50" s="21" t="s">
        <v>69</v>
      </c>
      <c r="B50" s="14" t="s">
        <v>55</v>
      </c>
      <c r="C50" s="15">
        <v>254.4</v>
      </c>
      <c r="D50" s="15">
        <v>190.8</v>
      </c>
      <c r="E50" s="45">
        <f t="shared" si="0"/>
        <v>75</v>
      </c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1:15" s="11" customFormat="1" ht="22.5">
      <c r="A51" s="21" t="s">
        <v>70</v>
      </c>
      <c r="B51" s="14" t="s">
        <v>56</v>
      </c>
      <c r="C51" s="15">
        <v>592.255</v>
      </c>
      <c r="D51" s="15">
        <v>444.19125</v>
      </c>
      <c r="E51" s="45">
        <f t="shared" si="0"/>
        <v>75</v>
      </c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1:15" s="11" customFormat="1" ht="12.75">
      <c r="A52" s="20" t="s">
        <v>75</v>
      </c>
      <c r="B52" s="6" t="s">
        <v>65</v>
      </c>
      <c r="C52" s="8">
        <f>C53</f>
        <v>3829.37797</v>
      </c>
      <c r="D52" s="8">
        <f>D53</f>
        <v>1343.55437</v>
      </c>
      <c r="E52" s="45">
        <f t="shared" si="0"/>
        <v>35.085446788633405</v>
      </c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1:15" s="11" customFormat="1" ht="25.5">
      <c r="A53" s="19" t="s">
        <v>71</v>
      </c>
      <c r="B53" s="5" t="s">
        <v>66</v>
      </c>
      <c r="C53" s="7">
        <v>3829.37797</v>
      </c>
      <c r="D53" s="15">
        <v>1343.55437</v>
      </c>
      <c r="E53" s="45">
        <f t="shared" si="0"/>
        <v>35.085446788633405</v>
      </c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5" s="11" customFormat="1" ht="38.25">
      <c r="A54" s="50" t="s">
        <v>82</v>
      </c>
      <c r="B54" s="51" t="s">
        <v>83</v>
      </c>
      <c r="C54" s="7"/>
      <c r="D54" s="15">
        <v>-144.21774</v>
      </c>
      <c r="E54" s="45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1:15" s="13" customFormat="1" ht="12.75">
      <c r="A55" s="22"/>
      <c r="B55" s="29" t="s">
        <v>57</v>
      </c>
      <c r="C55" s="8">
        <f>C42+C8</f>
        <v>49152.30223</v>
      </c>
      <c r="D55" s="8">
        <f>D42+D8</f>
        <v>31465.90679</v>
      </c>
      <c r="E55" s="45">
        <f t="shared" si="0"/>
        <v>64.01715761504016</v>
      </c>
      <c r="F55" s="33"/>
      <c r="G55" s="33"/>
      <c r="H55" s="33"/>
      <c r="I55" s="33"/>
      <c r="J55" s="33"/>
      <c r="K55" s="33"/>
      <c r="L55" s="33"/>
      <c r="M55" s="33"/>
      <c r="N55" s="33"/>
      <c r="O55" s="33"/>
    </row>
    <row r="56" ht="12.75">
      <c r="E56" s="67"/>
    </row>
    <row r="57" spans="3:5" ht="48.75" customHeight="1">
      <c r="C57" s="4">
        <f>C55-C42</f>
        <v>27256.499999999996</v>
      </c>
      <c r="D57" s="4">
        <f>D55-D42</f>
        <v>14298.09465</v>
      </c>
      <c r="E57" s="67">
        <f t="shared" si="0"/>
        <v>52.45755929778218</v>
      </c>
    </row>
    <row r="58" ht="12.75">
      <c r="C58" s="23"/>
    </row>
    <row r="61" ht="12.75">
      <c r="C61" s="17"/>
    </row>
  </sheetData>
  <sheetProtection/>
  <mergeCells count="5">
    <mergeCell ref="C1:E1"/>
    <mergeCell ref="B2:E2"/>
    <mergeCell ref="A3:E3"/>
    <mergeCell ref="B4:E4"/>
    <mergeCell ref="A5:E5"/>
  </mergeCells>
  <printOptions/>
  <pageMargins left="0.1968503937007874" right="0" top="0.3937007874015748" bottom="0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dgp_072</cp:lastModifiedBy>
  <cp:lastPrinted>2018-10-13T13:24:40Z</cp:lastPrinted>
  <dcterms:created xsi:type="dcterms:W3CDTF">1996-10-08T23:32:33Z</dcterms:created>
  <dcterms:modified xsi:type="dcterms:W3CDTF">2018-10-24T11:40:06Z</dcterms:modified>
  <cp:category/>
  <cp:version/>
  <cp:contentType/>
  <cp:contentStatus/>
</cp:coreProperties>
</file>