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безв" sheetId="2" r:id="rId2"/>
    <sheet name="2017" sheetId="3" r:id="rId3"/>
  </sheets>
  <definedNames>
    <definedName name="_xlnm.Print_Area" localSheetId="2">'2017'!$A$1:$E$56</definedName>
  </definedNames>
  <calcPr fullCalcOnLoad="1"/>
</workbook>
</file>

<file path=xl/sharedStrings.xml><?xml version="1.0" encoding="utf-8"?>
<sst xmlns="http://schemas.openxmlformats.org/spreadsheetml/2006/main" count="98" uniqueCount="97">
  <si>
    <t>Приложение № 2</t>
  </si>
  <si>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</si>
  <si>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</si>
  <si>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</si>
  <si>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</si>
  <si>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к решению Совета депутатов</t>
  </si>
  <si>
    <t xml:space="preserve"> Дружногорского городского поселения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</si>
  <si>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</si>
  <si>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</si>
  <si>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</si>
  <si>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</si>
  <si>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</si>
  <si>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</si>
  <si>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</si>
  <si>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</si>
  <si>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</si>
  <si>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</si>
  <si>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</si>
  <si>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</si>
  <si>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</si>
  <si>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</si>
  <si>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</si>
  <si>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000 1 17 05050 13 0000 180</t>
  </si>
  <si>
    <t>Источник доходов</t>
  </si>
  <si>
    <t>НАЛОГОВЫЕ И НЕНАЛОГОВЫЕ ДОХОДЫ</t>
  </si>
  <si>
    <t xml:space="preserve">налоговые доходы 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</si>
  <si>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</si>
  <si>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</si>
  <si>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</si>
  <si>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</si>
  <si>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</si>
  <si>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</si>
  <si>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</si>
  <si>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 xml:space="preserve">Земельный налог с организаций 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</si>
  <si>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</si>
  <si>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</si>
  <si>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</si>
  <si>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</si>
  <si>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</si>
  <si>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</si>
  <si>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неналоговые доходы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</si>
  <si>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</si>
  <si>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</si>
  <si>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</si>
  <si>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</si>
  <si>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ОКАЗАНИЯ ПЛАТНЫХ УСЛУГ (РАБОТ) И КОМПЕНСАЦИИ ЗАТРАТ ГОСУДАРСТВА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</si>
  <si>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</si>
  <si>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</si>
  <si>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</si>
  <si>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</si>
  <si>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</si>
  <si>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</si>
  <si>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</si>
  <si>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</si>
  <si>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</si>
  <si>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</si>
  <si>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Дотации бюджетам городских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</si>
  <si>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</si>
  <si>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</si>
  <si>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</si>
  <si>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Доходы бюджета - Всего</t>
  </si>
  <si>
    <t xml:space="preserve">Единый сельскохозяйственный налог </t>
  </si>
  <si>
    <t>000 1 05 03 01 0 01 0000</t>
  </si>
  <si>
    <t>000 1 05 03 00 0 01 0000</t>
  </si>
  <si>
    <t>Сумма бюджета на 2017 год (тыс.руб.)</t>
  </si>
  <si>
    <t xml:space="preserve">000 1 01 02010 01 1000 110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</si>
  <si>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</si>
  <si>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Субсидии бюджетам бюджетной системы  Российской Федерации (межбюджетные субсидии)</t>
  </si>
  <si>
    <t>Прочие субсидии бюджетам городских поселений</t>
  </si>
  <si>
    <t>Иные межбюджетные трансферты</t>
  </si>
  <si>
    <t>Прочие межбюджетные трансферты, передаваемые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</si>
  <si>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</si>
  <si>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000 2 02 15001 13 0000 151</t>
  </si>
  <si>
    <t xml:space="preserve">000 2 02 35118 13 0000 151 </t>
  </si>
  <si>
    <t>000 2 02 30024 13 0000 151</t>
  </si>
  <si>
    <t>000 2 02 49999 13 0000 151</t>
  </si>
  <si>
    <t>000 2 02 30000 00 0000 151</t>
  </si>
  <si>
    <t>000 2 02 29999 13 0000 151</t>
  </si>
  <si>
    <t>000 2 02 20216 13 0000 151</t>
  </si>
  <si>
    <t>000 2 02 40000 00 0000 151</t>
  </si>
  <si>
    <t>000 2 02 20000 00 0000 151</t>
  </si>
  <si>
    <t xml:space="preserve">   000 2 02 20299 13 0000 151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</si>
  <si>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</si>
  <si>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</si>
  <si>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000 1.11.05035.13.0000.120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</si>
  <si>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</si>
  <si>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</si>
  <si>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</si>
  <si>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</si>
  <si>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</si>
  <si>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</si>
  <si>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%</t>
  </si>
  <si>
    <t>исполнено  2017 тыс.руб.</t>
  </si>
  <si>
    <t>Исполнение поступления доходов в бюджет Дружногорского городского поселения за 2017 год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</si>
  <si>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</si>
  <si>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000.2.19.60010.13.0000.151</t>
  </si>
  <si>
    <t>№ 13  от  25 апреля 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</si>
</sst>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€-2]\ ###,000_);[Red]\([$€-2]\ ###,000\)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1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Alignment="1">
      <alignment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Alignment="1">
      <alignment horizontal="center"/>
    </xf>
    <xf numFmtId="0" fontId="4" fillId="0" borderId="12" xfId="33" applyNumberFormat="1" applyFont="1" applyFill="1" applyBorder="1" applyAlignment="1">
      <alignment horizontal="center" vertical="center" wrapText="1"/>
      <protection/>
    </xf>
    <xf numFmtId="0" fontId="6" fillId="0" borderId="12" xfId="33" applyNumberFormat="1" applyFont="1" applyFill="1" applyBorder="1" applyAlignment="1">
      <alignment horizontal="center" vertical="center" wrapText="1"/>
      <protection/>
    </xf>
    <xf numFmtId="0" fontId="9" fillId="0" borderId="12" xfId="33" applyNumberFormat="1" applyFont="1" applyFill="1" applyBorder="1" applyAlignment="1">
      <alignment horizontal="center" vertical="center" wrapText="1"/>
      <protection/>
    </xf>
    <xf numFmtId="0" fontId="6" fillId="0" borderId="13" xfId="33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6" fillId="0" borderId="14" xfId="33" applyNumberFormat="1" applyFont="1" applyFill="1" applyBorder="1" applyAlignment="1">
      <alignment horizontal="center" vertical="center" wrapText="1" readingOrder="1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12" fillId="0" borderId="15" xfId="33" applyNumberFormat="1" applyFont="1" applyFill="1" applyBorder="1" applyAlignment="1">
      <alignment horizontal="center" vertical="center" wrapText="1"/>
      <protection/>
    </xf>
    <xf numFmtId="0" fontId="12" fillId="0" borderId="16" xfId="33" applyNumberFormat="1" applyFont="1" applyFill="1" applyBorder="1" applyAlignment="1">
      <alignment horizontal="center" vertical="center" wrapText="1" readingOrder="1"/>
      <protection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3" fillId="0" borderId="0" xfId="0" applyFont="1" applyAlignment="1">
      <alignment horizontal="center" wrapText="1"/>
    </xf>
    <xf numFmtId="0" fontId="6" fillId="0" borderId="17" xfId="33" applyNumberFormat="1" applyFont="1" applyFill="1" applyBorder="1" applyAlignment="1">
      <alignment horizontal="center" vertical="center" wrapText="1"/>
      <protection/>
    </xf>
    <xf numFmtId="0" fontId="6" fillId="0" borderId="18" xfId="33" applyNumberFormat="1" applyFont="1" applyFill="1" applyBorder="1" applyAlignment="1">
      <alignment horizontal="center" vertical="center" wrapText="1" readingOrder="1"/>
      <protection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1" xfId="33" applyNumberFormat="1" applyFont="1" applyFill="1" applyBorder="1" applyAlignment="1">
      <alignment horizontal="left" vertical="center" wrapText="1" readingOrder="1"/>
      <protection/>
    </xf>
    <xf numFmtId="49" fontId="14" fillId="0" borderId="19" xfId="0" applyNumberFormat="1" applyFont="1" applyBorder="1" applyAlignment="1" applyProtection="1">
      <alignment horizontal="left" vertical="center" wrapText="1"/>
      <protection/>
    </xf>
    <xf numFmtId="49" fontId="15" fillId="0" borderId="19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4" fillId="0" borderId="17" xfId="33" applyNumberFormat="1" applyFont="1" applyFill="1" applyBorder="1" applyAlignment="1">
      <alignment horizontal="center" vertical="center" wrapText="1"/>
      <protection/>
    </xf>
    <xf numFmtId="0" fontId="4" fillId="0" borderId="18" xfId="33" applyNumberFormat="1" applyFont="1" applyFill="1" applyBorder="1" applyAlignment="1">
      <alignment horizontal="left" vertical="center" wrapText="1" readingOrder="1"/>
      <protection/>
    </xf>
    <xf numFmtId="49" fontId="15" fillId="0" borderId="19" xfId="0" applyNumberFormat="1" applyFont="1" applyBorder="1" applyAlignment="1" applyProtection="1">
      <alignment horizontal="center" vertical="center" wrapText="1"/>
      <protection/>
    </xf>
    <xf numFmtId="49" fontId="14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horizontal="right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5:E15"/>
  <sheetViews>
    <sheetView zoomScalePageLayoutView="0" workbookViewId="0" topLeftCell="A1">
      <selection activeCell="E10" sqref="E10:E12"/>
    </sheetView>
  </sheetViews>
  <sheetFormatPr defaultColWidth="9.140625" defaultRowHeight="12.75"/>
  <cols>
    <col min="5" max="5" width="12.57421875" style="0" customWidth="1"/>
  </cols>
  <sheetData>
    <row r="5" ht="12.75">
      <c r="E5">
        <v>5896.8</v>
      </c>
    </row>
    <row r="6" ht="12.75">
      <c r="E6">
        <v>1026.8</v>
      </c>
    </row>
    <row r="7" ht="12.75">
      <c r="E7">
        <v>200</v>
      </c>
    </row>
    <row r="8" ht="12.75">
      <c r="E8">
        <v>38.766</v>
      </c>
    </row>
    <row r="9" ht="12.75">
      <c r="E9">
        <v>259</v>
      </c>
    </row>
    <row r="10" ht="12.75">
      <c r="E10">
        <v>450.5</v>
      </c>
    </row>
    <row r="11" ht="12.75">
      <c r="E11">
        <v>1087</v>
      </c>
    </row>
    <row r="12" ht="12.75">
      <c r="E12">
        <v>1370</v>
      </c>
    </row>
    <row r="13" ht="12.75">
      <c r="E13">
        <v>233.7</v>
      </c>
    </row>
    <row r="14" ht="12.75">
      <c r="E14">
        <v>560.8</v>
      </c>
    </row>
    <row r="15" ht="12.75">
      <c r="E15">
        <f>SUM(E5:E14)</f>
        <v>11123.366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5.28125" style="13" customWidth="1"/>
    <col min="2" max="2" width="42.28125" style="1" customWidth="1"/>
    <col min="3" max="3" width="10.7109375" style="47" customWidth="1"/>
    <col min="4" max="4" width="12.57421875" style="49" customWidth="1"/>
    <col min="5" max="5" width="9.7109375" style="50" customWidth="1"/>
    <col min="6" max="15" width="9.140625" style="20" customWidth="1"/>
    <col min="16" max="16384" width="9.140625" style="1" customWidth="1"/>
  </cols>
  <sheetData>
    <row r="1" spans="2:5" ht="12.75">
      <c r="B1" s="3"/>
      <c r="C1" s="58" t="s">
        <v>0</v>
      </c>
      <c r="D1" s="59"/>
      <c r="E1" s="59"/>
    </row>
    <row r="2" spans="2:5" ht="15.75" customHeight="1">
      <c r="B2" s="60" t="s">
        <v>5</v>
      </c>
      <c r="C2" s="61"/>
      <c r="D2" s="57"/>
      <c r="E2" s="57"/>
    </row>
    <row r="3" spans="1:5" ht="12.75" customHeight="1">
      <c r="A3" s="62" t="s">
        <v>6</v>
      </c>
      <c r="B3" s="62"/>
      <c r="C3" s="62"/>
      <c r="D3" s="57"/>
      <c r="E3" s="57"/>
    </row>
    <row r="4" spans="2:5" ht="12.75">
      <c r="B4" s="62" t="s">
        <v>96</v>
      </c>
      <c r="C4" s="62"/>
      <c r="D4" s="57"/>
      <c r="E4" s="57"/>
    </row>
    <row r="5" spans="1:5" ht="21" customHeight="1">
      <c r="A5" s="56" t="s">
        <v>93</v>
      </c>
      <c r="B5" s="56"/>
      <c r="C5" s="56"/>
      <c r="D5" s="57"/>
      <c r="E5" s="57"/>
    </row>
    <row r="6" spans="1:6" ht="9.75" customHeight="1">
      <c r="A6" s="2"/>
      <c r="B6" s="2"/>
      <c r="C6" s="38"/>
      <c r="F6" s="21"/>
    </row>
    <row r="7" spans="1:15" s="8" customFormat="1" ht="36" customHeight="1">
      <c r="A7" s="6" t="s">
        <v>1</v>
      </c>
      <c r="B7" s="7" t="s">
        <v>23</v>
      </c>
      <c r="C7" s="39" t="s">
        <v>64</v>
      </c>
      <c r="D7" s="39" t="s">
        <v>92</v>
      </c>
      <c r="E7" s="40" t="s">
        <v>91</v>
      </c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5" ht="12.75">
      <c r="A8" s="14"/>
      <c r="B8" s="9" t="s">
        <v>24</v>
      </c>
      <c r="C8" s="41">
        <f>C9+C24</f>
        <v>23887.6261</v>
      </c>
      <c r="D8" s="41">
        <f>D9+D24</f>
        <v>23036.922080000004</v>
      </c>
      <c r="E8" s="40">
        <f>D8/C8*100</f>
        <v>96.43872515234992</v>
      </c>
    </row>
    <row r="9" spans="1:5" ht="12.75">
      <c r="A9" s="14"/>
      <c r="B9" s="9" t="s">
        <v>25</v>
      </c>
      <c r="C9" s="41">
        <f>C10+C12+C17+C19+C15</f>
        <v>17629</v>
      </c>
      <c r="D9" s="41">
        <f>D10+D12+D17+D19+D15</f>
        <v>16817.652980000003</v>
      </c>
      <c r="E9" s="40">
        <f aca="true" t="shared" si="0" ref="E9:E54">D9/C9*100</f>
        <v>95.3976571558228</v>
      </c>
    </row>
    <row r="10" spans="1:5" ht="12.75">
      <c r="A10" s="15" t="s">
        <v>7</v>
      </c>
      <c r="B10" s="5" t="s">
        <v>2</v>
      </c>
      <c r="C10" s="42">
        <f>C11</f>
        <v>3012.6</v>
      </c>
      <c r="D10" s="42">
        <f>D11</f>
        <v>2885.3842</v>
      </c>
      <c r="E10" s="40">
        <f t="shared" si="0"/>
        <v>95.77720905530107</v>
      </c>
    </row>
    <row r="11" spans="1:5" ht="106.5" customHeight="1">
      <c r="A11" s="14" t="s">
        <v>65</v>
      </c>
      <c r="B11" s="4" t="s">
        <v>66</v>
      </c>
      <c r="C11" s="41">
        <v>3012.6</v>
      </c>
      <c r="D11" s="41">
        <v>2885.3842</v>
      </c>
      <c r="E11" s="40">
        <f t="shared" si="0"/>
        <v>95.77720905530107</v>
      </c>
    </row>
    <row r="12" spans="1:5" ht="38.25">
      <c r="A12" s="15" t="s">
        <v>18</v>
      </c>
      <c r="B12" s="5" t="s">
        <v>17</v>
      </c>
      <c r="C12" s="42">
        <f>C13+C14</f>
        <v>1321.7</v>
      </c>
      <c r="D12" s="42">
        <f>D13+D14</f>
        <v>1221.35593</v>
      </c>
      <c r="E12" s="40">
        <f t="shared" si="0"/>
        <v>92.40795414995839</v>
      </c>
    </row>
    <row r="13" spans="1:5" ht="76.5">
      <c r="A13" s="14" t="s">
        <v>26</v>
      </c>
      <c r="B13" s="4" t="s">
        <v>27</v>
      </c>
      <c r="C13" s="41">
        <v>621.7</v>
      </c>
      <c r="D13" s="41">
        <v>506.94901</v>
      </c>
      <c r="E13" s="40">
        <f t="shared" si="0"/>
        <v>81.54238539488499</v>
      </c>
    </row>
    <row r="14" spans="1:5" ht="76.5">
      <c r="A14" s="14" t="s">
        <v>28</v>
      </c>
      <c r="B14" s="4" t="s">
        <v>29</v>
      </c>
      <c r="C14" s="41">
        <v>700</v>
      </c>
      <c r="D14" s="41">
        <v>714.40692</v>
      </c>
      <c r="E14" s="40">
        <f t="shared" si="0"/>
        <v>102.05813142857143</v>
      </c>
    </row>
    <row r="15" spans="1:5" ht="12.75">
      <c r="A15" s="14" t="s">
        <v>63</v>
      </c>
      <c r="B15" s="5" t="s">
        <v>61</v>
      </c>
      <c r="C15" s="42">
        <f>C16</f>
        <v>120.5</v>
      </c>
      <c r="D15" s="42">
        <f>D16</f>
        <v>0</v>
      </c>
      <c r="E15" s="40">
        <f t="shared" si="0"/>
        <v>0</v>
      </c>
    </row>
    <row r="16" spans="1:5" ht="12.75">
      <c r="A16" s="14" t="s">
        <v>62</v>
      </c>
      <c r="B16" s="4" t="s">
        <v>61</v>
      </c>
      <c r="C16" s="41">
        <v>120.5</v>
      </c>
      <c r="D16" s="41">
        <v>0</v>
      </c>
      <c r="E16" s="40">
        <f t="shared" si="0"/>
        <v>0</v>
      </c>
    </row>
    <row r="17" spans="1:5" ht="12.75">
      <c r="A17" s="15" t="s">
        <v>8</v>
      </c>
      <c r="B17" s="5" t="s">
        <v>3</v>
      </c>
      <c r="C17" s="42">
        <f>C18</f>
        <v>491.1</v>
      </c>
      <c r="D17" s="42">
        <f>D18</f>
        <v>443.68407</v>
      </c>
      <c r="E17" s="40">
        <f t="shared" si="0"/>
        <v>90.34495418448381</v>
      </c>
    </row>
    <row r="18" spans="1:5" ht="51">
      <c r="A18" s="14" t="s">
        <v>30</v>
      </c>
      <c r="B18" s="4" t="s">
        <v>31</v>
      </c>
      <c r="C18" s="41">
        <v>491.1</v>
      </c>
      <c r="D18" s="41">
        <v>443.68407</v>
      </c>
      <c r="E18" s="40">
        <f t="shared" si="0"/>
        <v>90.34495418448381</v>
      </c>
    </row>
    <row r="19" spans="1:5" ht="12.75">
      <c r="A19" s="15" t="s">
        <v>9</v>
      </c>
      <c r="B19" s="5" t="s">
        <v>4</v>
      </c>
      <c r="C19" s="42">
        <f>C20+C22</f>
        <v>12683.1</v>
      </c>
      <c r="D19" s="42">
        <f>D20+D22</f>
        <v>12267.228780000001</v>
      </c>
      <c r="E19" s="40">
        <f t="shared" si="0"/>
        <v>96.7210601509095</v>
      </c>
    </row>
    <row r="20" spans="1:5" ht="12.75">
      <c r="A20" s="14" t="s">
        <v>32</v>
      </c>
      <c r="B20" s="4" t="s">
        <v>33</v>
      </c>
      <c r="C20" s="41">
        <f>C21</f>
        <v>5520</v>
      </c>
      <c r="D20" s="41">
        <f>D21</f>
        <v>5387.96388</v>
      </c>
      <c r="E20" s="40">
        <f t="shared" si="0"/>
        <v>97.60804130434782</v>
      </c>
    </row>
    <row r="21" spans="1:5" ht="38.25">
      <c r="A21" s="14" t="s">
        <v>34</v>
      </c>
      <c r="B21" s="4" t="s">
        <v>35</v>
      </c>
      <c r="C21" s="41">
        <v>5520</v>
      </c>
      <c r="D21" s="41">
        <v>5387.96388</v>
      </c>
      <c r="E21" s="40">
        <f t="shared" si="0"/>
        <v>97.60804130434782</v>
      </c>
    </row>
    <row r="22" spans="1:5" ht="12.75">
      <c r="A22" s="14" t="s">
        <v>36</v>
      </c>
      <c r="B22" s="4" t="s">
        <v>37</v>
      </c>
      <c r="C22" s="41">
        <f>C23</f>
        <v>7163.1</v>
      </c>
      <c r="D22" s="41">
        <f>D23</f>
        <v>6879.2649</v>
      </c>
      <c r="E22" s="40">
        <f t="shared" si="0"/>
        <v>96.03753821669389</v>
      </c>
    </row>
    <row r="23" spans="1:5" ht="38.25">
      <c r="A23" s="14" t="s">
        <v>38</v>
      </c>
      <c r="B23" s="4" t="s">
        <v>39</v>
      </c>
      <c r="C23" s="41">
        <v>7163.1</v>
      </c>
      <c r="D23" s="41">
        <v>6879.2649</v>
      </c>
      <c r="E23" s="40">
        <f t="shared" si="0"/>
        <v>96.03753821669389</v>
      </c>
    </row>
    <row r="24" spans="1:5" ht="12.75">
      <c r="A24" s="14"/>
      <c r="B24" s="9" t="s">
        <v>40</v>
      </c>
      <c r="C24" s="41">
        <f>C25+C30+C32+C38+C35</f>
        <v>6258.6261</v>
      </c>
      <c r="D24" s="41">
        <f>D25+D30+D32+D38+D35</f>
        <v>6219.2690999999995</v>
      </c>
      <c r="E24" s="40">
        <f t="shared" si="0"/>
        <v>99.37115591551313</v>
      </c>
    </row>
    <row r="25" spans="1:5" ht="51">
      <c r="A25" s="15" t="s">
        <v>10</v>
      </c>
      <c r="B25" s="5" t="s">
        <v>16</v>
      </c>
      <c r="C25" s="42">
        <f>SUM(C26:C29)</f>
        <v>2647.6075</v>
      </c>
      <c r="D25" s="42">
        <f>SUM(D26:D29)</f>
        <v>2517.00659</v>
      </c>
      <c r="E25" s="40">
        <f t="shared" si="0"/>
        <v>95.06721030213126</v>
      </c>
    </row>
    <row r="26" spans="1:5" ht="89.25">
      <c r="A26" s="14" t="s">
        <v>41</v>
      </c>
      <c r="B26" s="4" t="s">
        <v>42</v>
      </c>
      <c r="C26" s="41">
        <v>1100</v>
      </c>
      <c r="D26" s="41">
        <v>1064.86456</v>
      </c>
      <c r="E26" s="40">
        <f t="shared" si="0"/>
        <v>96.80586909090908</v>
      </c>
    </row>
    <row r="27" spans="1:5" ht="63.75">
      <c r="A27" s="37" t="s">
        <v>84</v>
      </c>
      <c r="B27" s="36" t="s">
        <v>83</v>
      </c>
      <c r="C27" s="41">
        <v>30.6075</v>
      </c>
      <c r="D27" s="41">
        <v>33.39</v>
      </c>
      <c r="E27" s="40">
        <f t="shared" si="0"/>
        <v>109.09090909090908</v>
      </c>
    </row>
    <row r="28" spans="1:5" ht="38.25">
      <c r="A28" s="14" t="s">
        <v>43</v>
      </c>
      <c r="B28" s="4" t="s">
        <v>44</v>
      </c>
      <c r="C28" s="41">
        <v>717</v>
      </c>
      <c r="D28" s="41">
        <v>611.72785</v>
      </c>
      <c r="E28" s="40">
        <f t="shared" si="0"/>
        <v>85.31769177126918</v>
      </c>
    </row>
    <row r="29" spans="1:5" ht="76.5">
      <c r="A29" s="14" t="s">
        <v>19</v>
      </c>
      <c r="B29" s="4" t="s">
        <v>20</v>
      </c>
      <c r="C29" s="41">
        <v>800</v>
      </c>
      <c r="D29" s="41">
        <v>807.02418</v>
      </c>
      <c r="E29" s="40">
        <f t="shared" si="0"/>
        <v>100.8780225</v>
      </c>
    </row>
    <row r="30" spans="1:5" ht="38.25">
      <c r="A30" s="15" t="s">
        <v>11</v>
      </c>
      <c r="B30" s="5" t="s">
        <v>45</v>
      </c>
      <c r="C30" s="42">
        <f>C31</f>
        <v>1003.3</v>
      </c>
      <c r="D30" s="42">
        <f>D31</f>
        <v>1039.11147</v>
      </c>
      <c r="E30" s="40">
        <f t="shared" si="0"/>
        <v>103.56936808531847</v>
      </c>
    </row>
    <row r="31" spans="1:5" ht="38.25">
      <c r="A31" s="14" t="s">
        <v>46</v>
      </c>
      <c r="B31" s="4" t="s">
        <v>47</v>
      </c>
      <c r="C31" s="41">
        <v>1003.3</v>
      </c>
      <c r="D31" s="41">
        <v>1039.11147</v>
      </c>
      <c r="E31" s="40">
        <f t="shared" si="0"/>
        <v>103.56936808531847</v>
      </c>
    </row>
    <row r="32" spans="1:5" ht="25.5">
      <c r="A32" s="15" t="s">
        <v>13</v>
      </c>
      <c r="B32" s="5" t="s">
        <v>12</v>
      </c>
      <c r="C32" s="42">
        <f>C33</f>
        <v>2400</v>
      </c>
      <c r="D32" s="42">
        <f>D33</f>
        <v>2455.43244</v>
      </c>
      <c r="E32" s="40">
        <f t="shared" si="0"/>
        <v>102.309685</v>
      </c>
    </row>
    <row r="33" spans="1:5" ht="38.25">
      <c r="A33" s="15" t="s">
        <v>48</v>
      </c>
      <c r="B33" s="5" t="s">
        <v>49</v>
      </c>
      <c r="C33" s="42">
        <f>C34</f>
        <v>2400</v>
      </c>
      <c r="D33" s="42">
        <f>D34</f>
        <v>2455.43244</v>
      </c>
      <c r="E33" s="40">
        <f t="shared" si="0"/>
        <v>102.309685</v>
      </c>
    </row>
    <row r="34" spans="1:5" ht="51">
      <c r="A34" s="14" t="s">
        <v>50</v>
      </c>
      <c r="B34" s="4" t="s">
        <v>51</v>
      </c>
      <c r="C34" s="41">
        <v>2400</v>
      </c>
      <c r="D34" s="41">
        <v>2455.43244</v>
      </c>
      <c r="E34" s="40">
        <f t="shared" si="0"/>
        <v>102.309685</v>
      </c>
    </row>
    <row r="35" spans="1:5" ht="25.5">
      <c r="A35" s="15" t="s">
        <v>85</v>
      </c>
      <c r="B35" s="5" t="s">
        <v>86</v>
      </c>
      <c r="C35" s="41">
        <f>C36+C37</f>
        <v>88.45711</v>
      </c>
      <c r="D35" s="41">
        <f>D36+D37</f>
        <v>88.45711</v>
      </c>
      <c r="E35" s="40">
        <f t="shared" si="0"/>
        <v>100</v>
      </c>
    </row>
    <row r="36" spans="1:5" ht="51">
      <c r="A36" s="14" t="s">
        <v>89</v>
      </c>
      <c r="B36" s="36" t="s">
        <v>90</v>
      </c>
      <c r="C36" s="41">
        <v>87.38102</v>
      </c>
      <c r="D36" s="41">
        <v>87.38102</v>
      </c>
      <c r="E36" s="40">
        <f t="shared" si="0"/>
        <v>100</v>
      </c>
    </row>
    <row r="37" spans="1:5" ht="33.75">
      <c r="A37" s="16" t="s">
        <v>87</v>
      </c>
      <c r="B37" s="11" t="s">
        <v>88</v>
      </c>
      <c r="C37" s="41">
        <v>1.07609</v>
      </c>
      <c r="D37" s="41">
        <v>1.07609</v>
      </c>
      <c r="E37" s="40">
        <f t="shared" si="0"/>
        <v>100</v>
      </c>
    </row>
    <row r="38" spans="1:5" ht="12.75">
      <c r="A38" s="15" t="s">
        <v>52</v>
      </c>
      <c r="B38" s="5" t="s">
        <v>53</v>
      </c>
      <c r="C38" s="42">
        <f>C39</f>
        <v>119.26149</v>
      </c>
      <c r="D38" s="42">
        <f>D39</f>
        <v>119.26149</v>
      </c>
      <c r="E38" s="40">
        <f t="shared" si="0"/>
        <v>100</v>
      </c>
    </row>
    <row r="39" spans="1:5" ht="25.5">
      <c r="A39" s="14" t="s">
        <v>22</v>
      </c>
      <c r="B39" s="4" t="s">
        <v>21</v>
      </c>
      <c r="C39" s="41">
        <v>119.26149</v>
      </c>
      <c r="D39" s="41">
        <v>119.26149</v>
      </c>
      <c r="E39" s="40">
        <f t="shared" si="0"/>
        <v>100</v>
      </c>
    </row>
    <row r="40" spans="1:5" ht="12.75">
      <c r="A40" s="15" t="s">
        <v>54</v>
      </c>
      <c r="B40" s="5" t="s">
        <v>55</v>
      </c>
      <c r="C40" s="42">
        <f>C41</f>
        <v>24884.1453</v>
      </c>
      <c r="D40" s="42">
        <f>D41+D52</f>
        <v>23418.93046</v>
      </c>
      <c r="E40" s="40">
        <f t="shared" si="0"/>
        <v>94.11185386383353</v>
      </c>
    </row>
    <row r="41" spans="1:5" ht="38.25">
      <c r="A41" s="32" t="s">
        <v>15</v>
      </c>
      <c r="B41" s="33" t="s">
        <v>14</v>
      </c>
      <c r="C41" s="43">
        <f>C42+C47+C43+C50</f>
        <v>24884.1453</v>
      </c>
      <c r="D41" s="43">
        <f>D42+D47+D43+D50</f>
        <v>24720.86167</v>
      </c>
      <c r="E41" s="40">
        <f t="shared" si="0"/>
        <v>99.34382464002088</v>
      </c>
    </row>
    <row r="42" spans="1:5" ht="25.5">
      <c r="A42" s="34" t="s">
        <v>72</v>
      </c>
      <c r="B42" s="35" t="s">
        <v>56</v>
      </c>
      <c r="C42" s="44">
        <v>6923.6</v>
      </c>
      <c r="D42" s="41">
        <v>6923.6</v>
      </c>
      <c r="E42" s="40">
        <f t="shared" si="0"/>
        <v>100</v>
      </c>
    </row>
    <row r="43" spans="1:15" s="27" customFormat="1" ht="33" customHeight="1">
      <c r="A43" s="29" t="s">
        <v>80</v>
      </c>
      <c r="B43" s="30" t="s">
        <v>67</v>
      </c>
      <c r="C43" s="45">
        <f>C44+C45+C46</f>
        <v>4489.13831</v>
      </c>
      <c r="D43" s="45">
        <f>D44+D45+D46</f>
        <v>4489.13831</v>
      </c>
      <c r="E43" s="40">
        <f t="shared" si="0"/>
        <v>100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s="8" customFormat="1" ht="61.5" customHeight="1">
      <c r="A44" s="18" t="s">
        <v>81</v>
      </c>
      <c r="B44" s="31" t="s">
        <v>82</v>
      </c>
      <c r="C44" s="46">
        <v>985.93831</v>
      </c>
      <c r="D44" s="51">
        <v>985.93831</v>
      </c>
      <c r="E44" s="40">
        <f t="shared" si="0"/>
        <v>100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s="8" customFormat="1" ht="78.75">
      <c r="A45" s="14" t="s">
        <v>78</v>
      </c>
      <c r="B45" s="24" t="s">
        <v>71</v>
      </c>
      <c r="C45" s="46">
        <v>595.7</v>
      </c>
      <c r="D45" s="51">
        <v>595.7</v>
      </c>
      <c r="E45" s="40">
        <f t="shared" si="0"/>
        <v>100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s="8" customFormat="1" ht="12.75">
      <c r="A46" s="16" t="s">
        <v>77</v>
      </c>
      <c r="B46" s="12" t="s">
        <v>68</v>
      </c>
      <c r="C46" s="46">
        <v>2907.5</v>
      </c>
      <c r="D46" s="51">
        <v>2907.5</v>
      </c>
      <c r="E46" s="40">
        <f t="shared" si="0"/>
        <v>100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s="27" customFormat="1" ht="21">
      <c r="A47" s="25" t="s">
        <v>76</v>
      </c>
      <c r="B47" s="26" t="s">
        <v>57</v>
      </c>
      <c r="C47" s="45">
        <f>C48+C49</f>
        <v>794.48</v>
      </c>
      <c r="D47" s="45">
        <f>D48+D49</f>
        <v>794.48</v>
      </c>
      <c r="E47" s="40">
        <f t="shared" si="0"/>
        <v>100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8" customFormat="1" ht="33.75">
      <c r="A48" s="16" t="s">
        <v>73</v>
      </c>
      <c r="B48" s="11" t="s">
        <v>58</v>
      </c>
      <c r="C48" s="46">
        <v>233.7</v>
      </c>
      <c r="D48" s="51">
        <v>233.7</v>
      </c>
      <c r="E48" s="40">
        <f t="shared" si="0"/>
        <v>100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s="8" customFormat="1" ht="33.75">
      <c r="A49" s="16" t="s">
        <v>74</v>
      </c>
      <c r="B49" s="11" t="s">
        <v>59</v>
      </c>
      <c r="C49" s="46">
        <v>560.78</v>
      </c>
      <c r="D49" s="51">
        <v>560.78</v>
      </c>
      <c r="E49" s="40">
        <f t="shared" si="0"/>
        <v>100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s="8" customFormat="1" ht="12.75">
      <c r="A50" s="15" t="s">
        <v>79</v>
      </c>
      <c r="B50" s="5" t="s">
        <v>69</v>
      </c>
      <c r="C50" s="43">
        <f>C51</f>
        <v>12676.92699</v>
      </c>
      <c r="D50" s="43">
        <f>D51</f>
        <v>12513.64336</v>
      </c>
      <c r="E50" s="40">
        <f t="shared" si="0"/>
        <v>98.71196205414132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8" customFormat="1" ht="25.5">
      <c r="A51" s="14" t="s">
        <v>75</v>
      </c>
      <c r="B51" s="4" t="s">
        <v>70</v>
      </c>
      <c r="C51" s="44">
        <v>12676.92699</v>
      </c>
      <c r="D51" s="51">
        <v>12513.64336</v>
      </c>
      <c r="E51" s="40">
        <f t="shared" si="0"/>
        <v>98.71196205414132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s="8" customFormat="1" ht="38.25">
      <c r="A52" s="54" t="s">
        <v>95</v>
      </c>
      <c r="B52" s="55" t="s">
        <v>94</v>
      </c>
      <c r="C52" s="44"/>
      <c r="D52" s="51">
        <v>-1301.93121</v>
      </c>
      <c r="E52" s="40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s="8" customFormat="1" ht="12.75">
      <c r="A53" s="52"/>
      <c r="B53" s="53"/>
      <c r="C53" s="44"/>
      <c r="D53" s="51"/>
      <c r="E53" s="40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s="10" customFormat="1" ht="12.75">
      <c r="A54" s="17"/>
      <c r="B54" s="19" t="s">
        <v>60</v>
      </c>
      <c r="C54" s="42">
        <f>C40+C8</f>
        <v>48771.7714</v>
      </c>
      <c r="D54" s="42">
        <f>D40+D8</f>
        <v>46455.85254000001</v>
      </c>
      <c r="E54" s="40">
        <f t="shared" si="0"/>
        <v>95.25151784829372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4:5" ht="12.75">
      <c r="D55" s="48"/>
      <c r="E55" s="47"/>
    </row>
    <row r="56" ht="21.75" customHeight="1">
      <c r="D56" s="48"/>
    </row>
    <row r="57" ht="12.75">
      <c r="D57" s="48"/>
    </row>
    <row r="58" ht="12.75">
      <c r="D58" s="48"/>
    </row>
    <row r="60" ht="12.75">
      <c r="C60" s="38"/>
    </row>
  </sheetData>
  <sheetProtection/>
  <mergeCells count="5">
    <mergeCell ref="A5:E5"/>
    <mergeCell ref="C1:E1"/>
    <mergeCell ref="B2:E2"/>
    <mergeCell ref="A3:E3"/>
    <mergeCell ref="B4:E4"/>
  </mergeCells>
  <printOptions/>
  <pageMargins left="0.1968503937007874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2018-04-20T07:54:32Z</cp:lastPrinted>
  <dcterms:created xsi:type="dcterms:W3CDTF">1996-10-08T23:32:33Z</dcterms:created>
  <dcterms:modified xsi:type="dcterms:W3CDTF">2018-04-25T11:31:08Z</dcterms:modified>
  <cp:category/>
  <cp:version/>
  <cp:contentType/>
  <cp:contentStatus/>
</cp:coreProperties>
</file>