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60" windowWidth="7500" windowHeight="4275"/>
  </bookViews>
  <sheets>
    <sheet name="Лист1" sheetId="1" r:id="rId1"/>
    <sheet name="Лист2" sheetId="2" r:id="rId2"/>
  </sheets>
  <definedNames>
    <definedName name="_xlnm.Print_Area" localSheetId="0">Лист1!$A$1:$I$87</definedName>
  </definedNames>
  <calcPr calcId="125725"/>
</workbook>
</file>

<file path=xl/calcChain.xml><?xml version="1.0" encoding="utf-8"?>
<calcChain xmlns="http://schemas.openxmlformats.org/spreadsheetml/2006/main">
  <c r="K61" i="1"/>
  <c r="L61"/>
  <c r="K11"/>
  <c r="L26" l="1"/>
  <c r="K26"/>
  <c r="M27"/>
  <c r="L9" l="1"/>
  <c r="K9"/>
  <c r="H12"/>
  <c r="H56"/>
  <c r="H57"/>
  <c r="H58"/>
  <c r="H55"/>
  <c r="H47"/>
  <c r="H48"/>
  <c r="H49"/>
  <c r="H50"/>
  <c r="H51"/>
  <c r="H44"/>
  <c r="H45"/>
  <c r="H46"/>
  <c r="K50" s="1"/>
  <c r="H43"/>
  <c r="K20"/>
  <c r="L20"/>
  <c r="H18"/>
  <c r="H19"/>
  <c r="H20"/>
  <c r="H17"/>
  <c r="H32"/>
  <c r="H33"/>
  <c r="H34"/>
  <c r="H35"/>
  <c r="H36"/>
  <c r="H37"/>
  <c r="H38"/>
  <c r="H39"/>
  <c r="H31"/>
  <c r="H26"/>
  <c r="H27"/>
  <c r="H25"/>
  <c r="H9"/>
  <c r="H10"/>
  <c r="H11"/>
  <c r="H13"/>
  <c r="H7"/>
  <c r="K58" l="1"/>
  <c r="K60" s="1"/>
  <c r="L60" s="1"/>
  <c r="L50"/>
  <c r="M51" s="1"/>
  <c r="K39"/>
  <c r="L39" s="1"/>
  <c r="M40" s="1"/>
  <c r="L58" l="1"/>
  <c r="M59" s="1"/>
  <c r="M61"/>
</calcChain>
</file>

<file path=xl/sharedStrings.xml><?xml version="1.0" encoding="utf-8"?>
<sst xmlns="http://schemas.openxmlformats.org/spreadsheetml/2006/main" count="165" uniqueCount="110">
  <si>
    <t>Наименование целевого индикатора</t>
  </si>
  <si>
    <t>Единица измерения</t>
  </si>
  <si>
    <t>Значение целевого индикатора</t>
  </si>
  <si>
    <t xml:space="preserve">Плановое значение индикатора,
Ипn
</t>
  </si>
  <si>
    <t xml:space="preserve">Фактическое значение индикатора,
Ифn
</t>
  </si>
  <si>
    <t>%</t>
  </si>
  <si>
    <t>Пояснение, Причина невыполнения индикатора, &lt;*&gt;</t>
  </si>
  <si>
    <t>шт</t>
  </si>
  <si>
    <t>км</t>
  </si>
  <si>
    <t>Задача программы/ подпрограммы</t>
  </si>
  <si>
    <t xml:space="preserve">Уровень достижения индикатора
       Ифn 
Эn = ── x 100
        Ипn
</t>
  </si>
  <si>
    <r>
      <rPr>
        <b/>
        <sz val="10"/>
        <rFont val="Times New Roman"/>
        <family val="1"/>
        <charset val="204"/>
      </rPr>
      <t>Номер задачи,
n</t>
    </r>
    <r>
      <rPr>
        <sz val="10"/>
        <rFont val="Times New Roman"/>
        <family val="1"/>
        <charset val="204"/>
      </rPr>
      <t xml:space="preserve">
</t>
    </r>
  </si>
  <si>
    <t xml:space="preserve">Mп - весовое значение показателя (вес показателя), характеризующего мероприятие(подпрограмму) </t>
  </si>
  <si>
    <t>, где   N - общее число показателей, характеризующих выполнение мероприятий (подпрограммы)</t>
  </si>
  <si>
    <t>Rф - достигнутый результат целевого значения показателя;</t>
  </si>
  <si>
    <t>Rп - плановый результат целевого значения показателя</t>
  </si>
  <si>
    <t>Индекс эффективности мероприятий (подпрограмм) определяется по формуле</t>
  </si>
  <si>
    <t>Iэ - индекс эффективности мероприятий (подпрограмм);</t>
  </si>
  <si>
    <t>Vф - объем фактического совокупного финансирования</t>
  </si>
  <si>
    <t>Vп - объем запланированного совокупного финансирования мероприятий (подпрограмм);</t>
  </si>
  <si>
    <t>Значение показателя:</t>
  </si>
  <si>
    <t>высокий уровень эффективности</t>
  </si>
  <si>
    <t>запланированный уровень эффективности</t>
  </si>
  <si>
    <t>низкий уровень эффективности</t>
  </si>
  <si>
    <t>*Индекс результативности мероприятий (подпрограмм) определяется по формулам:</t>
  </si>
  <si>
    <t xml:space="preserve">                       S - соотношение достигнутых и плановых результатов целевых значений показателей</t>
  </si>
  <si>
    <t xml:space="preserve">                                                                  Iр - индекс результативности мероприятий (подпрограмм);</t>
  </si>
  <si>
    <t>ед</t>
  </si>
  <si>
    <t>ВЫВОД Программа является эффективной</t>
  </si>
  <si>
    <t>Муниципальная программа "Социально-экономическое развитие Дружногорского городского поселения Гатчинского муниципального района на 2015-2017 гг."</t>
  </si>
  <si>
    <t>1 Подпрограмма "Создание условий для экономического развития Дружногорского городского поселения"</t>
  </si>
  <si>
    <t>повышение эффективности использования муниципального имущества и земельных ресурсов;-повышение доходов бюджета поселения</t>
  </si>
  <si>
    <t>Подготовка рыночной оценки земельных участков</t>
  </si>
  <si>
    <t>подготовка градостроительных планов земельных участков и проведение, необходимых в связи с этим, геодезических работ</t>
  </si>
  <si>
    <t>поддержка малого и среднего предпринимательства</t>
  </si>
  <si>
    <t>оказание консультационной и информационной поддержки субъектам малого и среднего предпринимательства</t>
  </si>
  <si>
    <t>Ед.</t>
  </si>
  <si>
    <t>Проведение встреч, презентаций  представителей малого и среднего бизнеса с молодёжью с целью популяризации предпринимательства</t>
  </si>
  <si>
    <t>организация общественных работ</t>
  </si>
  <si>
    <t>Трудоустройство граждан</t>
  </si>
  <si>
    <t>чел</t>
  </si>
  <si>
    <t>1.</t>
  </si>
  <si>
    <t>Защита населения и территории от чрезвычайных ситуаций природного и техногенного характера, гражданская оборона</t>
  </si>
  <si>
    <t>2.</t>
  </si>
  <si>
    <t>Обеспечение пожарной безопасности</t>
  </si>
  <si>
    <t xml:space="preserve">Случаи  поврежденных строений </t>
  </si>
  <si>
    <t>Случаи поваленных деревьев</t>
  </si>
  <si>
    <t>Случаи  поврежденных строений</t>
  </si>
  <si>
    <t>Случаи получивших травмы в результате пожаров</t>
  </si>
  <si>
    <t>Случаи гибели людей при пожарах</t>
  </si>
  <si>
    <t>3 Подпрограмма «Содержание и развитие улично-дорожной сети»</t>
  </si>
  <si>
    <t>2 Подпрограмма «Обеспечение безопасности»</t>
  </si>
  <si>
    <t>Приведение улично-дорожной сети в состояние, удовлетворяющее нормативным  требованиям</t>
  </si>
  <si>
    <t>Ремонт автомобильных дорог общего пользования местного значения с грунтощебеночным покрытием</t>
  </si>
  <si>
    <t>Ремонт автомобильных дорог общего пользования местного значения в асфальтобетонном покрытии</t>
  </si>
  <si>
    <t>4 Подпрограмма «ЖКХ и благоустройство территории»</t>
  </si>
  <si>
    <t>Содержание муниципального жилищного фонда, обеспечение его сохранности.</t>
  </si>
  <si>
    <t>Переселение граждан из аварийного жилого фонда</t>
  </si>
  <si>
    <t>Обеспечение жилыми помещениями граждан, состоящих на учете в качестве нуждающихся в жилых помещениях в связи с утратой жилого помещения в результате пожара.</t>
  </si>
  <si>
    <t>Организация бытового обслуживания населения</t>
  </si>
  <si>
    <t>Повышение качества окружающей среды за счет благоустройства территории поселения, обеспечения санитарно-эпидемиологического благополучия и экологической безопасности</t>
  </si>
  <si>
    <t>Рассмотрение обращений и заявлений граждан по вопросам помощи в ремонте муниципального жилого фонда</t>
  </si>
  <si>
    <t>Расселяемая площадь жилых помещений</t>
  </si>
  <si>
    <t>Общая площадь жилых помещений для обеспечения граждан</t>
  </si>
  <si>
    <t>Оснащение приборами учета коммунальных ресурсов учреждений, финансируемых из местного бюджета</t>
  </si>
  <si>
    <t>Количество помывок в муниципальных банях</t>
  </si>
  <si>
    <t>Оснащение приборами учета, замена ламп накаливания энергосберегающими</t>
  </si>
  <si>
    <t>Обеспечение планомерной замены аварийных и больных зеленых насаждений на новые, озеленение дворовых территорий</t>
  </si>
  <si>
    <t>Обеспечение детских площадок сертифицированным, исправным оборудованием</t>
  </si>
  <si>
    <t>Ликвидация несанкционированных свалок</t>
  </si>
  <si>
    <t>М2</t>
  </si>
  <si>
    <t>М3</t>
  </si>
  <si>
    <t>5 Подпрограмма «Развитие культуры, организация праздничных мероприятий»</t>
  </si>
  <si>
    <t xml:space="preserve">-создание благоприятных условий обеспечения культурного досуга жителей Дружногорского городского поселения; </t>
  </si>
  <si>
    <t>- организация библиотечного обслуживания населения, комплектование и обеспечение сохранности библиотечных фондов библиотек поселения.</t>
  </si>
  <si>
    <t>Количество организованных культурно-массовых мероприятий</t>
  </si>
  <si>
    <t xml:space="preserve">Среднее количество посетителей организованных культурно-массовых мероприятий </t>
  </si>
  <si>
    <t>Число клубных формирований</t>
  </si>
  <si>
    <t>Среднее число участников клубных формирований в расчете на 1000 человек населения</t>
  </si>
  <si>
    <t>Среднее число детей в возрасте до 14 лет - участников клубных формирований, в расчете на 1000 детей в возрасте до 14 лет</t>
  </si>
  <si>
    <t>Охват населения поселения библиотечным обслуживанием</t>
  </si>
  <si>
    <t>Количество посещений библиотек в расчете на 1-го жителя поселения в год</t>
  </si>
  <si>
    <t>Увеличение количества экземпляров библиотечного фонда</t>
  </si>
  <si>
    <t>Количество организованных и проведенных мероприятий с целью продвижения чтения, повышения информационной культуры, организации досуга и популяризации различных областей знания</t>
  </si>
  <si>
    <t>человек</t>
  </si>
  <si>
    <t>процент</t>
  </si>
  <si>
    <t>6 Подпрограмма «Развитие физической культуры, спорта и молодежной политики»</t>
  </si>
  <si>
    <t xml:space="preserve">%  </t>
  </si>
  <si>
    <t>Создание условий для привлечения населения к активному здоровому образу жизни, организация физкультурных и массовых спортивных мероприятий</t>
  </si>
  <si>
    <t>Привлечение несовершеннолетних граждан к общественным мероприятиям,  обеспечение занятости и материальная поддержка</t>
  </si>
  <si>
    <t>доля граждан, занимающихся физической культурой и спортом от общей численности населения поселения</t>
  </si>
  <si>
    <t>доля детей и молодежи, регулярно занимающихся в спортивных секциях, клубах и иных объединениях спортивной направленности от общей численности детей и молодежи</t>
  </si>
  <si>
    <t>обеспечение и увеличение количества проведенных физкультурных и спортивных мероприятий в поселении</t>
  </si>
  <si>
    <t>Трудоустройство несовершеннолетних граждан и бригадира</t>
  </si>
  <si>
    <t>выполнение работ по инженерно-геодезическим изысканиям и технической инвентаризации в целях постановки на государственный кадастровый учет и государственной регистрации права на объекты муниципальной собственности</t>
  </si>
  <si>
    <t>недостаточное финансирование</t>
  </si>
  <si>
    <r>
      <t>ВЫВОД: Индикаторы направлены на прнижение результата. Индекс результативности подпрограммы просчитать не возможно. Индекс эффективности подпрограммы просчитать не возможно. Согласно методике оценки эффективности подпрограммы она имеет</t>
    </r>
    <r>
      <rPr>
        <b/>
        <i/>
        <sz val="10"/>
        <rFont val="Arial Cyr"/>
        <charset val="204"/>
      </rPr>
      <t xml:space="preserve"> высокий уровень эффективности</t>
    </r>
  </si>
  <si>
    <t>Доля протяженности автомобильных дорог общего пользования местного значения,  отвечающих нормативным требованиям, в общей протяженности автомобильных дорог общего пользования местного значения</t>
  </si>
  <si>
    <t>Оценка эффективности муниципальных программ, реализуемых на территории Дружногорского городского поселения за 2017 год*</t>
  </si>
  <si>
    <t>количество муниципальных служащих, прошедших обучение</t>
  </si>
  <si>
    <t>Рассмотрение дела в суде</t>
  </si>
  <si>
    <r>
      <t xml:space="preserve">ВЫВОД: Индекс результативности подпрограммы 0,122. Индекс эффективности подпрограммы 14,56 Согласно методике оценки эффективности программа имеет </t>
    </r>
    <r>
      <rPr>
        <b/>
        <i/>
        <sz val="10"/>
        <rFont val="Arial Cyr"/>
        <charset val="204"/>
      </rPr>
      <t>высокий уровень эффективности.</t>
    </r>
  </si>
  <si>
    <r>
      <t xml:space="preserve">ВЫВОД:  В результате расчетов индекс результативности подпрограммы = 1,01  , а индекс эффективности = 0,8 , то есть подпрограмма имеет </t>
    </r>
    <r>
      <rPr>
        <b/>
        <i/>
        <sz val="10"/>
        <rFont val="Arial Cyr"/>
        <charset val="204"/>
      </rPr>
      <t>запланированный уровень эффективности</t>
    </r>
  </si>
  <si>
    <r>
      <t xml:space="preserve">ВЫВОД:  В результате расчетов индекс результативности подпрограммы = 0,89  , а индекс эффективности =  0 ,83    , то есть подпрограмма имеет </t>
    </r>
    <r>
      <rPr>
        <b/>
        <i/>
        <sz val="10"/>
        <rFont val="Arial Cyr"/>
        <charset val="204"/>
      </rPr>
      <t>запланированный уровень эффективности</t>
    </r>
  </si>
  <si>
    <t>ВЫВОД: Подпрограмма является эффективной,  Отдельные индикаторы первой подпрограммы требуют пересмотра.</t>
  </si>
  <si>
    <t>ВЫВОД: Подпрограмма является эффективной.  Индикаторы требуют пересмотра.</t>
  </si>
  <si>
    <t xml:space="preserve">ВЫВОД: Подпрограмма является эффективной. </t>
  </si>
  <si>
    <t>ВЫВОД: Индекс результативности (Iр)= 0,91. Индекс эффективности Iэ= 0,87, то есть подпрограмма имеет запланированный уровень эффективности</t>
  </si>
  <si>
    <r>
      <t xml:space="preserve">ВЫВОД:  В результате расчетов индекс результативности программы =1,01 , а индекс эффективности = 0,92 , то есть программа имеет </t>
    </r>
    <r>
      <rPr>
        <b/>
        <i/>
        <sz val="10"/>
        <rFont val="Arial Cyr"/>
        <charset val="204"/>
      </rPr>
      <t>высокий уровень эффективности</t>
    </r>
  </si>
  <si>
    <r>
      <t xml:space="preserve">ВЫВОД:  В результате расчетов индекс результативности подпрограммы = 0,92 , а индекс эффективности = 0,91 , то есть подпрограмма имеет </t>
    </r>
    <r>
      <rPr>
        <b/>
        <i/>
        <sz val="10"/>
        <rFont val="Arial Cyr"/>
        <charset val="204"/>
      </rPr>
      <t xml:space="preserve">высокий уровень эффективности    ВЫВОД: Подпрограмма является эффективной. </t>
    </r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</si>
</sst>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0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Arial Cyr"/>
      <charset val="204"/>
    </font>
    <font>
      <sz val="20"/>
      <name val="Arial Cyr"/>
      <charset val="204"/>
    </font>
    <font>
      <b/>
      <sz val="20"/>
      <color theme="1"/>
      <name val="Arial Cyr"/>
      <charset val="204"/>
    </font>
    <font>
      <sz val="3"/>
      <color theme="1"/>
      <name val="Times New Roman"/>
      <family val="1"/>
      <charset val="204"/>
    </font>
    <font>
      <sz val="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3" fillId="2" borderId="1" xfId="0" applyFont="1" applyFill="1" applyBorder="1" applyAlignment="1">
      <alignment horizontal="center" vertical="center"/>
    </xf>
    <xf numFmtId="0" fontId="9" fillId="0" borderId="0" xfId="0" applyFont="1"/>
    <xf numFmtId="0" fontId="13" fillId="2" borderId="2" xfId="0" applyFont="1" applyFill="1" applyBorder="1" applyAlignment="1">
      <alignment horizontal="center" vertical="center"/>
    </xf>
    <xf numFmtId="0" fontId="0" fillId="0" borderId="0" xfId="0" applyBorder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/>
    <xf numFmtId="0" fontId="0" fillId="0" borderId="2" xfId="0" applyBorder="1" applyAlignment="1">
      <alignment horizontal="left" vertical="top"/>
    </xf>
    <xf numFmtId="1" fontId="14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164" fontId="13" fillId="2" borderId="3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/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3" xfId="0" applyFont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17" fillId="2" borderId="3" xfId="0" applyNumberFormat="1" applyFont="1" applyFill="1" applyBorder="1" applyAlignment="1">
      <alignment horizontal="center" vertical="center" wrapText="1"/>
    </xf>
    <xf numFmtId="1" fontId="17" fillId="2" borderId="1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1" fontId="0" fillId="0" borderId="0" xfId="0" applyNumberFormat="1"/>
    <xf numFmtId="164" fontId="0" fillId="0" borderId="0" xfId="0" applyNumberFormat="1"/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15" fillId="0" borderId="5" xfId="0" applyFont="1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1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center" vertical="top" wrapText="1"/>
    </xf>
    <xf numFmtId="0" fontId="0" fillId="3" borderId="20" xfId="0" applyFont="1" applyFill="1" applyBorder="1" applyAlignment="1">
      <alignment horizontal="center" vertical="top" wrapText="1"/>
    </xf>
    <xf numFmtId="0" fontId="0" fillId="3" borderId="21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horizontal="center" vertical="top" wrapText="1"/>
    </xf>
    <xf numFmtId="0" fontId="0" fillId="3" borderId="23" xfId="0" applyFont="1" applyFill="1" applyBorder="1" applyAlignment="1">
      <alignment horizontal="center" vertical="top" wrapText="1"/>
    </xf>
    <xf numFmtId="0" fontId="0" fillId="3" borderId="24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0" fillId="2" borderId="5" xfId="0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" borderId="14" xfId="0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 wrapText="1"/>
    </xf>
    <xf numFmtId="0" fontId="0" fillId="3" borderId="26" xfId="0" applyFont="1" applyFill="1" applyBorder="1" applyAlignment="1">
      <alignment horizontal="center" vertical="top" wrapText="1"/>
    </xf>
    <xf numFmtId="0" fontId="0" fillId="3" borderId="27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5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5" fillId="0" borderId="2" xfId="0" applyFont="1" applyBorder="1" applyAlignment="1">
      <alignment horizontal="justify" vertical="top" wrapText="1"/>
    </xf>
    <xf numFmtId="0" fontId="15" fillId="0" borderId="2" xfId="0" applyFont="1" applyBorder="1" applyAlignment="1">
      <alignment vertical="top" wrapText="1"/>
    </xf>
    <xf numFmtId="0" fontId="15" fillId="0" borderId="4" xfId="0" applyFont="1" applyBorder="1" applyAlignment="1">
      <alignment horizontal="justify" vertical="top"/>
    </xf>
    <xf numFmtId="0" fontId="0" fillId="0" borderId="17" xfId="0" applyBorder="1" applyAlignment="1">
      <alignment horizontal="justify" vertical="top"/>
    </xf>
    <xf numFmtId="0" fontId="15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1" fillId="0" borderId="0" xfId="0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11" fillId="0" borderId="0" xfId="0" applyFont="1" applyBorder="1" applyAlignment="1"/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/>
    <xf numFmtId="0" fontId="9" fillId="0" borderId="38" xfId="0" applyFont="1" applyBorder="1" applyAlignment="1">
      <alignment horizontal="left" vertical="top"/>
    </xf>
    <xf numFmtId="0" fontId="3" fillId="3" borderId="30" xfId="0" applyFont="1" applyFill="1" applyBorder="1" applyAlignment="1">
      <alignment horizontal="center" vertical="top" wrapText="1"/>
    </xf>
    <xf numFmtId="0" fontId="3" fillId="3" borderId="31" xfId="0" applyFont="1" applyFill="1" applyBorder="1" applyAlignment="1">
      <alignment horizontal="center" vertical="top" wrapText="1"/>
    </xf>
    <xf numFmtId="0" fontId="0" fillId="3" borderId="31" xfId="0" applyFont="1" applyFill="1" applyBorder="1" applyAlignment="1">
      <alignment horizontal="center" vertical="top" wrapText="1"/>
    </xf>
    <xf numFmtId="0" fontId="0" fillId="3" borderId="32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center" vertical="center"/>
    </xf>
    <xf numFmtId="0" fontId="19" fillId="0" borderId="1" xfId="0" applyFont="1" applyBorder="1" applyAlignment="1">
      <alignment vertical="top" wrapText="1"/>
    </xf>
    <xf numFmtId="0" fontId="20" fillId="2" borderId="2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1" fontId="22" fillId="2" borderId="1" xfId="0" applyNumberFormat="1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1" fillId="0" borderId="0" xfId="0" applyFont="1"/>
    <xf numFmtId="0" fontId="23" fillId="0" borderId="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0" fillId="0" borderId="39" xfId="0" applyBorder="1" applyAlignment="1">
      <alignment horizontal="left" vertical="top" wrapText="1"/>
    </xf>
    <xf numFmtId="0" fontId="0" fillId="0" borderId="39" xfId="0" applyBorder="1" applyAlignment="1">
      <alignment wrapText="1"/>
    </xf>
    <xf numFmtId="4" fontId="0" fillId="0" borderId="0" xfId="0" applyNumberFormat="1" applyBorder="1"/>
    <xf numFmtId="4" fontId="0" fillId="0" borderId="0" xfId="0" applyNumberFormat="1"/>
    <xf numFmtId="2" fontId="0" fillId="0" borderId="0" xfId="0" applyNumberFormat="1"/>
    <xf numFmtId="0" fontId="1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1238250</xdr:colOff>
      <xdr:row>66</xdr:row>
      <xdr:rowOff>95250</xdr:rowOff>
    </xdr:from>
    <xdr:to>
      <xdr:col>3</xdr:col>
      <xdr:colOff>57150</xdr:colOff>
      <xdr:row>69</xdr:row>
      <xdr:rowOff>28575</xdr:rowOff>
    </xdr:to>
    <xdr:pic>
      <xdr:nvPicPr>
        <xdr:cNvPr id="4264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27384375"/>
          <a:ext cx="857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1133475</xdr:colOff>
      <xdr:row>69</xdr:row>
      <xdr:rowOff>104775</xdr:rowOff>
    </xdr:from>
    <xdr:to>
      <xdr:col>2</xdr:col>
      <xdr:colOff>1990725</xdr:colOff>
      <xdr:row>70</xdr:row>
      <xdr:rowOff>200025</xdr:rowOff>
    </xdr:to>
    <xdr:pic>
      <xdr:nvPicPr>
        <xdr:cNvPr id="4265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5900" y="27974925"/>
          <a:ext cx="857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1066800</xdr:colOff>
      <xdr:row>71</xdr:row>
      <xdr:rowOff>66675</xdr:rowOff>
    </xdr:from>
    <xdr:to>
      <xdr:col>2</xdr:col>
      <xdr:colOff>2009775</xdr:colOff>
      <xdr:row>72</xdr:row>
      <xdr:rowOff>180975</xdr:rowOff>
    </xdr:to>
    <xdr:pic>
      <xdr:nvPicPr>
        <xdr:cNvPr id="4266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19225" y="28355925"/>
          <a:ext cx="942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581025</xdr:colOff>
      <xdr:row>74</xdr:row>
      <xdr:rowOff>66675</xdr:rowOff>
    </xdr:from>
    <xdr:to>
      <xdr:col>2</xdr:col>
      <xdr:colOff>1952625</xdr:colOff>
      <xdr:row>75</xdr:row>
      <xdr:rowOff>190500</xdr:rowOff>
    </xdr:to>
    <xdr:pic>
      <xdr:nvPicPr>
        <xdr:cNvPr id="4267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33450" y="29013150"/>
          <a:ext cx="1371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714375</xdr:colOff>
      <xdr:row>78</xdr:row>
      <xdr:rowOff>9525</xdr:rowOff>
    </xdr:from>
    <xdr:to>
      <xdr:col>2</xdr:col>
      <xdr:colOff>1514475</xdr:colOff>
      <xdr:row>79</xdr:row>
      <xdr:rowOff>76200</xdr:rowOff>
    </xdr:to>
    <xdr:pic>
      <xdr:nvPicPr>
        <xdr:cNvPr id="4268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66800" y="29746575"/>
          <a:ext cx="8001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676275</xdr:colOff>
      <xdr:row>79</xdr:row>
      <xdr:rowOff>123825</xdr:rowOff>
    </xdr:from>
    <xdr:to>
      <xdr:col>2</xdr:col>
      <xdr:colOff>1590675</xdr:colOff>
      <xdr:row>81</xdr:row>
      <xdr:rowOff>38100</xdr:rowOff>
    </xdr:to>
    <xdr:pic>
      <xdr:nvPicPr>
        <xdr:cNvPr id="4269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28700" y="30099000"/>
          <a:ext cx="9144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952500</xdr:colOff>
      <xdr:row>81</xdr:row>
      <xdr:rowOff>114300</xdr:rowOff>
    </xdr:from>
    <xdr:to>
      <xdr:col>2</xdr:col>
      <xdr:colOff>1495425</xdr:colOff>
      <xdr:row>83</xdr:row>
      <xdr:rowOff>19050</xdr:rowOff>
    </xdr:to>
    <xdr:pic>
      <xdr:nvPicPr>
        <xdr:cNvPr id="427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04925" y="30489525"/>
          <a:ext cx="5429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90" zoomScaleNormal="90" workbookViewId="0">
      <selection activeCell="D56" sqref="D56"/>
    </sheetView>
  </sheetViews>
  <sheetFormatPr defaultRowHeight="12.75"/>
  <cols>
    <col min="1" max="1" width="0.140625" style="1" customWidth="1"/>
    <col min="2" max="2" width="5.140625" style="29" customWidth="1"/>
    <col min="3" max="3" width="30.5703125" customWidth="1"/>
    <col min="4" max="4" width="39.140625" customWidth="1"/>
    <col min="5" max="5" width="10" customWidth="1"/>
    <col min="6" max="6" width="12.5703125" customWidth="1"/>
    <col min="7" max="7" width="13.85546875" customWidth="1"/>
    <col min="8" max="8" width="11.85546875" customWidth="1"/>
    <col min="9" max="9" width="23.7109375" customWidth="1"/>
    <col min="10" max="10" width="153.5703125" customWidth="1"/>
    <col min="11" max="12" width="9.85546875" bestFit="1" customWidth="1"/>
  </cols>
  <sheetData>
    <row r="1" spans="1:14">
      <c r="A1" s="3"/>
      <c r="B1" s="107" t="s">
        <v>98</v>
      </c>
      <c r="C1" s="108"/>
      <c r="D1" s="108"/>
      <c r="E1" s="108"/>
      <c r="F1" s="108"/>
      <c r="G1" s="108"/>
      <c r="H1" s="108"/>
      <c r="I1" s="109"/>
    </row>
    <row r="2" spans="1:14" ht="21.6" customHeight="1">
      <c r="A2" s="3"/>
      <c r="B2" s="110"/>
      <c r="C2" s="111"/>
      <c r="D2" s="111"/>
      <c r="E2" s="111"/>
      <c r="F2" s="111"/>
      <c r="G2" s="111"/>
      <c r="H2" s="111"/>
      <c r="I2" s="112"/>
    </row>
    <row r="3" spans="1:14">
      <c r="A3" s="3"/>
      <c r="B3" s="116" t="s">
        <v>11</v>
      </c>
      <c r="C3" s="103" t="s">
        <v>9</v>
      </c>
      <c r="D3" s="113" t="s">
        <v>0</v>
      </c>
      <c r="E3" s="114" t="s">
        <v>1</v>
      </c>
      <c r="F3" s="114" t="s">
        <v>2</v>
      </c>
      <c r="G3" s="114"/>
      <c r="H3" s="114"/>
      <c r="I3" s="105" t="s">
        <v>6</v>
      </c>
    </row>
    <row r="4" spans="1:14" ht="88.15" customHeight="1" thickBot="1">
      <c r="A4" s="3"/>
      <c r="B4" s="117"/>
      <c r="C4" s="104"/>
      <c r="D4" s="103"/>
      <c r="E4" s="115"/>
      <c r="F4" s="37" t="s">
        <v>3</v>
      </c>
      <c r="G4" s="37" t="s">
        <v>4</v>
      </c>
      <c r="H4" s="37" t="s">
        <v>10</v>
      </c>
      <c r="I4" s="106"/>
    </row>
    <row r="5" spans="1:14" ht="31.5" customHeight="1" thickBot="1">
      <c r="A5" s="3"/>
      <c r="B5" s="99" t="s">
        <v>29</v>
      </c>
      <c r="C5" s="100"/>
      <c r="D5" s="101"/>
      <c r="E5" s="101"/>
      <c r="F5" s="101"/>
      <c r="G5" s="101"/>
      <c r="H5" s="101"/>
      <c r="I5" s="102"/>
    </row>
    <row r="6" spans="1:14" ht="24" customHeight="1">
      <c r="A6" s="3"/>
      <c r="B6" s="121" t="s">
        <v>30</v>
      </c>
      <c r="C6" s="122"/>
      <c r="D6" s="123"/>
      <c r="E6" s="123"/>
      <c r="F6" s="123"/>
      <c r="G6" s="123"/>
      <c r="H6" s="123"/>
      <c r="I6" s="124"/>
    </row>
    <row r="7" spans="1:14" ht="83.25" customHeight="1">
      <c r="A7" s="3"/>
      <c r="B7" s="126">
        <v>1</v>
      </c>
      <c r="C7" s="125" t="s">
        <v>31</v>
      </c>
      <c r="D7" s="10" t="s">
        <v>94</v>
      </c>
      <c r="E7" s="12" t="s">
        <v>27</v>
      </c>
      <c r="F7" s="12">
        <v>6</v>
      </c>
      <c r="G7" s="38">
        <v>6</v>
      </c>
      <c r="H7" s="13">
        <f>G7/F7*100</f>
        <v>100</v>
      </c>
      <c r="I7" s="30"/>
    </row>
    <row r="8" spans="1:14" ht="3" customHeight="1">
      <c r="A8" s="3"/>
      <c r="B8" s="126"/>
      <c r="C8" s="125"/>
      <c r="D8" s="127" t="s">
        <v>32</v>
      </c>
      <c r="E8" s="12" t="s">
        <v>27</v>
      </c>
      <c r="F8" s="12">
        <v>0</v>
      </c>
      <c r="G8" s="38"/>
      <c r="H8" s="13"/>
      <c r="I8" s="30"/>
    </row>
    <row r="9" spans="1:14" ht="54" customHeight="1">
      <c r="A9" s="3"/>
      <c r="B9" s="126"/>
      <c r="C9" s="125"/>
      <c r="D9" s="10" t="s">
        <v>33</v>
      </c>
      <c r="E9" s="12" t="s">
        <v>27</v>
      </c>
      <c r="F9" s="12">
        <v>6</v>
      </c>
      <c r="G9" s="38">
        <v>8</v>
      </c>
      <c r="H9" s="13">
        <f>G9/F9*100</f>
        <v>133.33333333333331</v>
      </c>
      <c r="I9" s="30"/>
      <c r="K9" s="41">
        <f>SUM(H7:H13)</f>
        <v>733.33333333333326</v>
      </c>
      <c r="L9">
        <f>K9/6</f>
        <v>122.22222222222221</v>
      </c>
    </row>
    <row r="10" spans="1:14" ht="44.25" customHeight="1">
      <c r="A10" s="3"/>
      <c r="B10" s="75">
        <v>2</v>
      </c>
      <c r="C10" s="73" t="s">
        <v>34</v>
      </c>
      <c r="D10" s="10" t="s">
        <v>35</v>
      </c>
      <c r="E10" s="12" t="s">
        <v>36</v>
      </c>
      <c r="F10" s="12">
        <v>1</v>
      </c>
      <c r="G10" s="39">
        <v>1</v>
      </c>
      <c r="H10" s="13">
        <f>G10/F10*100</f>
        <v>100</v>
      </c>
      <c r="I10" s="35"/>
      <c r="K10" s="141">
        <v>156.19</v>
      </c>
      <c r="L10" s="141">
        <v>1311.12</v>
      </c>
      <c r="N10">
        <v>1311.12</v>
      </c>
    </row>
    <row r="11" spans="1:14" ht="54.75" customHeight="1">
      <c r="A11" s="3"/>
      <c r="B11" s="53"/>
      <c r="C11" s="74"/>
      <c r="D11" s="10" t="s">
        <v>37</v>
      </c>
      <c r="E11" s="12" t="s">
        <v>27</v>
      </c>
      <c r="F11" s="12">
        <v>1</v>
      </c>
      <c r="G11" s="39">
        <v>1</v>
      </c>
      <c r="H11" s="13">
        <f>G11/F11*100</f>
        <v>100</v>
      </c>
      <c r="I11" s="35"/>
      <c r="K11">
        <f>L9*K10/L10</f>
        <v>14.55998603399299</v>
      </c>
    </row>
    <row r="12" spans="1:14" ht="40.5" customHeight="1">
      <c r="A12" s="3"/>
      <c r="B12" s="45">
        <v>3</v>
      </c>
      <c r="C12" s="46" t="s">
        <v>38</v>
      </c>
      <c r="D12" s="46" t="s">
        <v>39</v>
      </c>
      <c r="E12" s="40" t="s">
        <v>40</v>
      </c>
      <c r="F12" s="12">
        <v>1</v>
      </c>
      <c r="G12" s="13">
        <v>2</v>
      </c>
      <c r="H12" s="13">
        <f>G12/F12*100</f>
        <v>200</v>
      </c>
      <c r="I12" s="35"/>
    </row>
    <row r="13" spans="1:14" s="17" customFormat="1" ht="27.75" customHeight="1">
      <c r="A13" s="3"/>
      <c r="B13" s="36">
        <v>4</v>
      </c>
      <c r="C13" s="46" t="s">
        <v>99</v>
      </c>
      <c r="D13" s="10" t="s">
        <v>39</v>
      </c>
      <c r="E13" s="40" t="s">
        <v>40</v>
      </c>
      <c r="F13" s="12">
        <v>2</v>
      </c>
      <c r="G13" s="13">
        <v>2</v>
      </c>
      <c r="H13" s="13">
        <f>G13/F13*100</f>
        <v>100</v>
      </c>
      <c r="I13" s="30"/>
    </row>
    <row r="14" spans="1:14" ht="24.75" customHeight="1">
      <c r="A14" s="3"/>
      <c r="B14" s="54" t="s">
        <v>101</v>
      </c>
      <c r="C14" s="55"/>
      <c r="D14" s="55"/>
      <c r="E14" s="55"/>
      <c r="F14" s="55"/>
      <c r="G14" s="55"/>
      <c r="H14" s="55"/>
      <c r="I14" s="56"/>
    </row>
    <row r="15" spans="1:14" ht="26.25" customHeight="1" thickBot="1">
      <c r="A15" s="3"/>
      <c r="B15" s="54" t="s">
        <v>104</v>
      </c>
      <c r="C15" s="55"/>
      <c r="D15" s="55"/>
      <c r="E15" s="55"/>
      <c r="F15" s="55"/>
      <c r="G15" s="55"/>
      <c r="H15" s="55"/>
      <c r="I15" s="56"/>
    </row>
    <row r="16" spans="1:14" ht="22.5" customHeight="1">
      <c r="A16" s="3"/>
      <c r="B16" s="76" t="s">
        <v>51</v>
      </c>
      <c r="C16" s="77"/>
      <c r="D16" s="78"/>
      <c r="E16" s="78"/>
      <c r="F16" s="78"/>
      <c r="G16" s="78"/>
      <c r="H16" s="78"/>
      <c r="I16" s="79"/>
    </row>
    <row r="17" spans="1:13" ht="29.25" customHeight="1">
      <c r="A17" s="3"/>
      <c r="B17" s="60" t="s">
        <v>41</v>
      </c>
      <c r="C17" s="69" t="s">
        <v>42</v>
      </c>
      <c r="D17" s="10" t="s">
        <v>45</v>
      </c>
      <c r="E17" s="15" t="s">
        <v>27</v>
      </c>
      <c r="F17" s="15">
        <v>1</v>
      </c>
      <c r="G17" s="14">
        <v>0</v>
      </c>
      <c r="H17" s="14">
        <f>G17/F17*100</f>
        <v>0</v>
      </c>
      <c r="I17" s="30"/>
    </row>
    <row r="18" spans="1:13" ht="25.5" customHeight="1">
      <c r="A18" s="3"/>
      <c r="B18" s="60"/>
      <c r="C18" s="69"/>
      <c r="D18" s="10" t="s">
        <v>46</v>
      </c>
      <c r="E18" s="15" t="s">
        <v>27</v>
      </c>
      <c r="F18" s="15">
        <v>4</v>
      </c>
      <c r="G18" s="14">
        <v>0</v>
      </c>
      <c r="H18" s="14">
        <f>G18/F18*100</f>
        <v>0</v>
      </c>
      <c r="I18" s="30"/>
    </row>
    <row r="19" spans="1:13" ht="21.75" customHeight="1">
      <c r="A19" s="3"/>
      <c r="B19" s="60" t="s">
        <v>43</v>
      </c>
      <c r="C19" s="92" t="s">
        <v>44</v>
      </c>
      <c r="D19" s="10" t="s">
        <v>47</v>
      </c>
      <c r="E19" s="15" t="s">
        <v>27</v>
      </c>
      <c r="F19" s="15">
        <v>15</v>
      </c>
      <c r="G19" s="14">
        <v>0</v>
      </c>
      <c r="H19" s="14">
        <f>G19/F19*100</f>
        <v>0</v>
      </c>
      <c r="I19" s="30"/>
    </row>
    <row r="20" spans="1:13" ht="24" customHeight="1">
      <c r="A20" s="3"/>
      <c r="B20" s="60"/>
      <c r="C20" s="92"/>
      <c r="D20" s="10" t="s">
        <v>48</v>
      </c>
      <c r="E20" s="15" t="s">
        <v>27</v>
      </c>
      <c r="F20" s="15">
        <v>1</v>
      </c>
      <c r="G20" s="14">
        <v>0</v>
      </c>
      <c r="H20" s="14">
        <f>G20/F20*100</f>
        <v>0</v>
      </c>
      <c r="I20" s="30"/>
      <c r="K20" s="41">
        <f>SUM(G17:G21)</f>
        <v>0</v>
      </c>
      <c r="L20">
        <f>K20/5</f>
        <v>0</v>
      </c>
    </row>
    <row r="21" spans="1:13" ht="21.75" customHeight="1">
      <c r="A21" s="3"/>
      <c r="B21" s="60"/>
      <c r="C21" s="92"/>
      <c r="D21" s="10" t="s">
        <v>49</v>
      </c>
      <c r="E21" s="15" t="s">
        <v>27</v>
      </c>
      <c r="F21" s="15">
        <v>0</v>
      </c>
      <c r="G21" s="14">
        <v>0</v>
      </c>
      <c r="H21" s="14">
        <v>0</v>
      </c>
      <c r="I21" s="30"/>
      <c r="K21">
        <v>373.45</v>
      </c>
      <c r="L21">
        <v>373.5</v>
      </c>
    </row>
    <row r="22" spans="1:13" ht="42.75" customHeight="1">
      <c r="A22" s="3"/>
      <c r="B22" s="47" t="s">
        <v>96</v>
      </c>
      <c r="C22" s="48"/>
      <c r="D22" s="48"/>
      <c r="E22" s="48"/>
      <c r="F22" s="48"/>
      <c r="G22" s="48"/>
      <c r="H22" s="48"/>
      <c r="I22" s="49"/>
    </row>
    <row r="23" spans="1:13" ht="18.75" customHeight="1" thickBot="1">
      <c r="A23" s="3"/>
      <c r="B23" s="118" t="s">
        <v>105</v>
      </c>
      <c r="C23" s="118"/>
      <c r="D23" s="119"/>
      <c r="E23" s="119"/>
      <c r="F23" s="119"/>
      <c r="G23" s="119"/>
      <c r="H23" s="119"/>
      <c r="I23" s="119"/>
    </row>
    <row r="24" spans="1:13" ht="30.75" customHeight="1">
      <c r="A24" s="3"/>
      <c r="B24" s="61" t="s">
        <v>50</v>
      </c>
      <c r="C24" s="62"/>
      <c r="D24" s="63"/>
      <c r="E24" s="63"/>
      <c r="F24" s="63"/>
      <c r="G24" s="63"/>
      <c r="H24" s="63"/>
      <c r="I24" s="64"/>
    </row>
    <row r="25" spans="1:13" ht="72.75" customHeight="1">
      <c r="A25" s="3"/>
      <c r="B25" s="60" t="s">
        <v>41</v>
      </c>
      <c r="C25" s="69" t="s">
        <v>52</v>
      </c>
      <c r="D25" s="43" t="s">
        <v>97</v>
      </c>
      <c r="E25" s="16" t="s">
        <v>5</v>
      </c>
      <c r="F25" s="15">
        <v>77</v>
      </c>
      <c r="G25" s="9">
        <v>80</v>
      </c>
      <c r="H25" s="14">
        <f>G25/F25*100</f>
        <v>103.89610389610388</v>
      </c>
      <c r="I25" s="30"/>
    </row>
    <row r="26" spans="1:13" ht="39.75" customHeight="1">
      <c r="A26" s="3"/>
      <c r="B26" s="60"/>
      <c r="C26" s="69"/>
      <c r="D26" s="10" t="s">
        <v>53</v>
      </c>
      <c r="E26" s="16" t="s">
        <v>8</v>
      </c>
      <c r="F26" s="15">
        <v>0.9</v>
      </c>
      <c r="G26" s="9">
        <v>0.9</v>
      </c>
      <c r="H26" s="14">
        <f>G26/F26*100</f>
        <v>100</v>
      </c>
      <c r="I26" s="30"/>
      <c r="K26" s="41">
        <f>SUM(H25:H27)</f>
        <v>303.89610389610391</v>
      </c>
      <c r="L26">
        <f>K26/3</f>
        <v>101.2987012987013</v>
      </c>
    </row>
    <row r="27" spans="1:13" ht="39.75" customHeight="1">
      <c r="A27" s="3"/>
      <c r="B27" s="60"/>
      <c r="C27" s="69"/>
      <c r="D27" s="10" t="s">
        <v>54</v>
      </c>
      <c r="E27" s="16" t="s">
        <v>8</v>
      </c>
      <c r="F27" s="15">
        <v>0.3</v>
      </c>
      <c r="G27" s="9">
        <v>0.3</v>
      </c>
      <c r="H27" s="14">
        <f>G27/F27*100</f>
        <v>100</v>
      </c>
      <c r="I27" s="30"/>
      <c r="K27">
        <v>2131.42</v>
      </c>
      <c r="L27">
        <v>2731.42</v>
      </c>
      <c r="M27">
        <f>K27*L26/L27</f>
        <v>79.046824700001437</v>
      </c>
    </row>
    <row r="28" spans="1:13" ht="35.25" customHeight="1">
      <c r="A28" s="3"/>
      <c r="B28" s="57" t="s">
        <v>102</v>
      </c>
      <c r="C28" s="58"/>
      <c r="D28" s="58"/>
      <c r="E28" s="58"/>
      <c r="F28" s="58"/>
      <c r="G28" s="58"/>
      <c r="H28" s="58"/>
      <c r="I28" s="59"/>
    </row>
    <row r="29" spans="1:13" ht="21" customHeight="1" thickBot="1">
      <c r="A29" s="3"/>
      <c r="B29" s="33"/>
      <c r="C29" s="137" t="s">
        <v>106</v>
      </c>
      <c r="D29" s="138"/>
      <c r="E29" s="138"/>
      <c r="F29" s="138"/>
      <c r="G29" s="138"/>
      <c r="H29" s="138"/>
      <c r="I29" s="34"/>
    </row>
    <row r="30" spans="1:13" ht="27.75" customHeight="1">
      <c r="A30" s="3"/>
      <c r="B30" s="65" t="s">
        <v>55</v>
      </c>
      <c r="C30" s="66"/>
      <c r="D30" s="67"/>
      <c r="E30" s="67"/>
      <c r="F30" s="67"/>
      <c r="G30" s="67"/>
      <c r="H30" s="67"/>
      <c r="I30" s="68"/>
    </row>
    <row r="31" spans="1:13" ht="54" customHeight="1">
      <c r="A31" s="3"/>
      <c r="B31" s="31">
        <v>1</v>
      </c>
      <c r="C31" s="19" t="s">
        <v>56</v>
      </c>
      <c r="D31" s="10" t="s">
        <v>61</v>
      </c>
      <c r="E31" s="44" t="s">
        <v>5</v>
      </c>
      <c r="F31" s="15">
        <v>100</v>
      </c>
      <c r="G31" s="9">
        <v>100</v>
      </c>
      <c r="H31" s="8">
        <f>G31/F31*100</f>
        <v>100</v>
      </c>
      <c r="I31" s="30"/>
    </row>
    <row r="32" spans="1:13" ht="72" customHeight="1">
      <c r="A32" s="3"/>
      <c r="B32" s="31">
        <v>2</v>
      </c>
      <c r="C32" s="10" t="s">
        <v>57</v>
      </c>
      <c r="D32" s="10" t="s">
        <v>62</v>
      </c>
      <c r="E32" s="44" t="s">
        <v>70</v>
      </c>
      <c r="F32" s="15">
        <v>126.4</v>
      </c>
      <c r="G32" s="9">
        <v>79.900000000000006</v>
      </c>
      <c r="H32" s="8">
        <f t="shared" ref="H32:H39" si="0">G32/F32*100</f>
        <v>63.212025316455701</v>
      </c>
      <c r="I32" s="30" t="s">
        <v>100</v>
      </c>
    </row>
    <row r="33" spans="1:13" s="134" customFormat="1" ht="3.75" customHeight="1">
      <c r="A33" s="128"/>
      <c r="B33" s="136">
        <v>3</v>
      </c>
      <c r="C33" s="129" t="s">
        <v>58</v>
      </c>
      <c r="D33" s="127" t="s">
        <v>63</v>
      </c>
      <c r="E33" s="135" t="s">
        <v>70</v>
      </c>
      <c r="F33" s="130">
        <v>33</v>
      </c>
      <c r="G33" s="131">
        <v>33</v>
      </c>
      <c r="H33" s="132">
        <f t="shared" si="0"/>
        <v>100</v>
      </c>
      <c r="I33" s="133"/>
    </row>
    <row r="34" spans="1:13" ht="27.75" customHeight="1">
      <c r="A34" s="50" t="s">
        <v>59</v>
      </c>
      <c r="B34" s="52">
        <v>3</v>
      </c>
      <c r="C34" s="90" t="s">
        <v>59</v>
      </c>
      <c r="D34" s="20" t="s">
        <v>64</v>
      </c>
      <c r="E34" s="44" t="s">
        <v>5</v>
      </c>
      <c r="F34" s="15">
        <v>100</v>
      </c>
      <c r="G34" s="9">
        <v>100</v>
      </c>
      <c r="H34" s="8">
        <f t="shared" si="0"/>
        <v>100</v>
      </c>
      <c r="I34" s="30"/>
    </row>
    <row r="35" spans="1:13" ht="27.75" customHeight="1">
      <c r="A35" s="51"/>
      <c r="B35" s="53"/>
      <c r="C35" s="91"/>
      <c r="D35" s="20" t="s">
        <v>65</v>
      </c>
      <c r="E35" s="44" t="s">
        <v>27</v>
      </c>
      <c r="F35" s="15">
        <v>10100</v>
      </c>
      <c r="G35" s="14">
        <v>8875</v>
      </c>
      <c r="H35" s="8">
        <f t="shared" si="0"/>
        <v>87.871287128712865</v>
      </c>
      <c r="I35" s="30"/>
    </row>
    <row r="36" spans="1:13" ht="27.75" customHeight="1">
      <c r="A36" s="3"/>
      <c r="B36" s="83">
        <v>4</v>
      </c>
      <c r="C36" s="80" t="s">
        <v>60</v>
      </c>
      <c r="D36" s="20" t="s">
        <v>66</v>
      </c>
      <c r="E36" s="44" t="s">
        <v>5</v>
      </c>
      <c r="F36" s="15">
        <v>100</v>
      </c>
      <c r="G36" s="9">
        <v>20</v>
      </c>
      <c r="H36" s="8">
        <f t="shared" si="0"/>
        <v>20</v>
      </c>
      <c r="I36" s="30" t="s">
        <v>95</v>
      </c>
    </row>
    <row r="37" spans="1:13" ht="27.75" customHeight="1">
      <c r="A37" s="3"/>
      <c r="B37" s="84"/>
      <c r="C37" s="81"/>
      <c r="D37" s="21" t="s">
        <v>67</v>
      </c>
      <c r="E37" s="44" t="s">
        <v>5</v>
      </c>
      <c r="F37" s="15">
        <v>50</v>
      </c>
      <c r="G37" s="9">
        <v>50</v>
      </c>
      <c r="H37" s="8">
        <f t="shared" si="0"/>
        <v>100</v>
      </c>
      <c r="I37" s="30"/>
    </row>
    <row r="38" spans="1:13" ht="45.75" customHeight="1">
      <c r="A38" s="3"/>
      <c r="B38" s="84"/>
      <c r="C38" s="81"/>
      <c r="D38" s="21" t="s">
        <v>68</v>
      </c>
      <c r="E38" s="44" t="s">
        <v>5</v>
      </c>
      <c r="F38" s="15">
        <v>50</v>
      </c>
      <c r="G38" s="9">
        <v>40</v>
      </c>
      <c r="H38" s="8">
        <f t="shared" si="0"/>
        <v>80</v>
      </c>
      <c r="I38" s="30" t="s">
        <v>95</v>
      </c>
    </row>
    <row r="39" spans="1:13" ht="27.75" customHeight="1">
      <c r="A39" s="3"/>
      <c r="B39" s="85"/>
      <c r="C39" s="82"/>
      <c r="D39" s="22" t="s">
        <v>69</v>
      </c>
      <c r="E39" s="44" t="s">
        <v>71</v>
      </c>
      <c r="F39" s="44">
        <v>450</v>
      </c>
      <c r="G39" s="9">
        <v>688.13</v>
      </c>
      <c r="H39" s="8">
        <f t="shared" si="0"/>
        <v>152.91777777777779</v>
      </c>
      <c r="I39" s="30"/>
      <c r="K39" s="42">
        <f>SUM(H31:H39)</f>
        <v>804.00109022294635</v>
      </c>
      <c r="L39">
        <f>K39/9</f>
        <v>89.333454469216264</v>
      </c>
    </row>
    <row r="40" spans="1:13" ht="27.75" customHeight="1">
      <c r="A40" s="3"/>
      <c r="B40" s="57" t="s">
        <v>103</v>
      </c>
      <c r="C40" s="58"/>
      <c r="D40" s="58"/>
      <c r="E40" s="58"/>
      <c r="F40" s="58"/>
      <c r="G40" s="58"/>
      <c r="H40" s="58"/>
      <c r="I40" s="59"/>
      <c r="K40">
        <v>16880.93</v>
      </c>
      <c r="L40">
        <v>18091.349999999999</v>
      </c>
      <c r="M40">
        <f>L39*K40/L40</f>
        <v>83.356509688499045</v>
      </c>
    </row>
    <row r="41" spans="1:13" ht="27.75" customHeight="1" thickBot="1">
      <c r="A41" s="3"/>
      <c r="B41" s="118" t="s">
        <v>106</v>
      </c>
      <c r="C41" s="118"/>
      <c r="D41" s="119"/>
      <c r="E41" s="119"/>
      <c r="F41" s="119"/>
      <c r="G41" s="119"/>
      <c r="H41" s="119"/>
      <c r="I41" s="119"/>
    </row>
    <row r="42" spans="1:13" ht="27.75" customHeight="1">
      <c r="A42" s="3"/>
      <c r="B42" s="65" t="s">
        <v>72</v>
      </c>
      <c r="C42" s="66"/>
      <c r="D42" s="67"/>
      <c r="E42" s="67"/>
      <c r="F42" s="67"/>
      <c r="G42" s="67"/>
      <c r="H42" s="67"/>
      <c r="I42" s="68"/>
    </row>
    <row r="43" spans="1:13" ht="27.75" customHeight="1">
      <c r="A43" s="3"/>
      <c r="B43" s="60">
        <v>1</v>
      </c>
      <c r="C43" s="69" t="s">
        <v>73</v>
      </c>
      <c r="D43" s="10" t="s">
        <v>75</v>
      </c>
      <c r="E43" s="16" t="s">
        <v>27</v>
      </c>
      <c r="F43" s="15">
        <v>70</v>
      </c>
      <c r="G43" s="9">
        <v>105</v>
      </c>
      <c r="H43" s="14">
        <f>G43/F43*100</f>
        <v>150</v>
      </c>
      <c r="I43" s="30"/>
    </row>
    <row r="44" spans="1:13" ht="27.75" customHeight="1">
      <c r="A44" s="3"/>
      <c r="B44" s="60"/>
      <c r="C44" s="69"/>
      <c r="D44" s="10" t="s">
        <v>76</v>
      </c>
      <c r="E44" s="16" t="s">
        <v>27</v>
      </c>
      <c r="F44" s="15">
        <v>215</v>
      </c>
      <c r="G44" s="9">
        <v>100</v>
      </c>
      <c r="H44" s="14">
        <f t="shared" ref="H44:H51" si="1">G44/F44*100</f>
        <v>46.511627906976742</v>
      </c>
      <c r="I44" s="30"/>
    </row>
    <row r="45" spans="1:13" ht="27.75" customHeight="1">
      <c r="A45" s="3"/>
      <c r="B45" s="60"/>
      <c r="C45" s="69"/>
      <c r="D45" s="10" t="s">
        <v>77</v>
      </c>
      <c r="E45" s="16" t="s">
        <v>27</v>
      </c>
      <c r="F45" s="15">
        <v>13</v>
      </c>
      <c r="G45" s="9">
        <v>13</v>
      </c>
      <c r="H45" s="14">
        <f t="shared" si="1"/>
        <v>100</v>
      </c>
      <c r="I45" s="30"/>
    </row>
    <row r="46" spans="1:13" ht="27.75" customHeight="1">
      <c r="A46" s="3"/>
      <c r="B46" s="60"/>
      <c r="C46" s="69"/>
      <c r="D46" s="10" t="s">
        <v>78</v>
      </c>
      <c r="E46" s="16" t="s">
        <v>84</v>
      </c>
      <c r="F46" s="15">
        <v>4</v>
      </c>
      <c r="G46" s="9">
        <v>4</v>
      </c>
      <c r="H46" s="14">
        <f t="shared" si="1"/>
        <v>100</v>
      </c>
      <c r="I46" s="30"/>
    </row>
    <row r="47" spans="1:13" ht="44.25" customHeight="1">
      <c r="A47" s="3"/>
      <c r="B47" s="60"/>
      <c r="C47" s="69"/>
      <c r="D47" s="10" t="s">
        <v>79</v>
      </c>
      <c r="E47" s="16" t="s">
        <v>84</v>
      </c>
      <c r="F47" s="15">
        <v>35</v>
      </c>
      <c r="G47" s="9">
        <v>21</v>
      </c>
      <c r="H47" s="14">
        <f t="shared" si="1"/>
        <v>60</v>
      </c>
      <c r="I47" s="30"/>
    </row>
    <row r="48" spans="1:13" ht="27.75" customHeight="1">
      <c r="A48" s="89" t="s">
        <v>74</v>
      </c>
      <c r="B48" s="60">
        <v>2</v>
      </c>
      <c r="C48" s="92" t="s">
        <v>74</v>
      </c>
      <c r="D48" s="10" t="s">
        <v>80</v>
      </c>
      <c r="E48" s="16" t="s">
        <v>85</v>
      </c>
      <c r="F48" s="15">
        <v>35</v>
      </c>
      <c r="G48" s="9">
        <v>35</v>
      </c>
      <c r="H48" s="14">
        <f t="shared" si="1"/>
        <v>100</v>
      </c>
      <c r="I48" s="30"/>
    </row>
    <row r="49" spans="1:13" ht="27.75" customHeight="1">
      <c r="A49" s="89"/>
      <c r="B49" s="60"/>
      <c r="C49" s="92"/>
      <c r="D49" s="10" t="s">
        <v>81</v>
      </c>
      <c r="E49" s="16" t="s">
        <v>27</v>
      </c>
      <c r="F49" s="15">
        <v>9</v>
      </c>
      <c r="G49" s="9">
        <v>9</v>
      </c>
      <c r="H49" s="14">
        <f t="shared" si="1"/>
        <v>100</v>
      </c>
      <c r="I49" s="30"/>
    </row>
    <row r="50" spans="1:13" ht="27.75" customHeight="1">
      <c r="A50" s="89"/>
      <c r="B50" s="60"/>
      <c r="C50" s="92"/>
      <c r="D50" s="10" t="s">
        <v>82</v>
      </c>
      <c r="E50" s="16" t="s">
        <v>27</v>
      </c>
      <c r="F50" s="15">
        <v>220</v>
      </c>
      <c r="G50" s="9">
        <v>0</v>
      </c>
      <c r="H50" s="14">
        <f t="shared" si="1"/>
        <v>0</v>
      </c>
      <c r="I50" s="30"/>
      <c r="K50" s="41">
        <f>SUM(H43:H51)</f>
        <v>814.97316636851519</v>
      </c>
      <c r="L50">
        <f>K50/9</f>
        <v>90.552574040946126</v>
      </c>
    </row>
    <row r="51" spans="1:13" ht="71.25" customHeight="1">
      <c r="A51" s="89"/>
      <c r="B51" s="60"/>
      <c r="C51" s="92"/>
      <c r="D51" s="10" t="s">
        <v>83</v>
      </c>
      <c r="E51" s="16" t="s">
        <v>27</v>
      </c>
      <c r="F51" s="15">
        <v>65</v>
      </c>
      <c r="G51" s="9">
        <v>103</v>
      </c>
      <c r="H51" s="14">
        <f t="shared" si="1"/>
        <v>158.46153846153845</v>
      </c>
      <c r="I51" s="30"/>
      <c r="K51">
        <v>8674.44</v>
      </c>
      <c r="L51">
        <v>8966.82</v>
      </c>
      <c r="M51">
        <f>L50*K51/L51</f>
        <v>87.599937365057485</v>
      </c>
    </row>
    <row r="52" spans="1:13" ht="27.75" customHeight="1">
      <c r="A52" s="3"/>
      <c r="B52" s="70" t="s">
        <v>107</v>
      </c>
      <c r="C52" s="71"/>
      <c r="D52" s="71"/>
      <c r="E52" s="71"/>
      <c r="F52" s="71"/>
      <c r="G52" s="71"/>
      <c r="H52" s="71"/>
      <c r="I52" s="72"/>
    </row>
    <row r="53" spans="1:13" ht="20.25" customHeight="1" thickBot="1">
      <c r="A53" s="3"/>
      <c r="B53" s="47" t="s">
        <v>106</v>
      </c>
      <c r="C53" s="48"/>
      <c r="D53" s="48"/>
      <c r="E53" s="48"/>
      <c r="F53" s="48"/>
      <c r="G53" s="48"/>
      <c r="H53" s="48"/>
      <c r="I53" s="49"/>
    </row>
    <row r="54" spans="1:13" ht="18.75" customHeight="1">
      <c r="A54" s="3"/>
      <c r="B54" s="65" t="s">
        <v>86</v>
      </c>
      <c r="C54" s="66"/>
      <c r="D54" s="67"/>
      <c r="E54" s="67"/>
      <c r="F54" s="67"/>
      <c r="G54" s="67"/>
      <c r="H54" s="67"/>
      <c r="I54" s="68"/>
    </row>
    <row r="55" spans="1:13" ht="47.25" customHeight="1">
      <c r="A55" s="88" t="s">
        <v>88</v>
      </c>
      <c r="B55" s="60">
        <v>1</v>
      </c>
      <c r="C55" s="69" t="s">
        <v>88</v>
      </c>
      <c r="D55" s="24" t="s">
        <v>90</v>
      </c>
      <c r="E55" s="24" t="s">
        <v>87</v>
      </c>
      <c r="F55" s="142">
        <v>6</v>
      </c>
      <c r="G55" s="11">
        <v>3.6</v>
      </c>
      <c r="H55" s="14">
        <f>G55/F55*100</f>
        <v>60</v>
      </c>
      <c r="I55" s="30"/>
    </row>
    <row r="56" spans="1:13" ht="73.5" customHeight="1">
      <c r="A56" s="88"/>
      <c r="B56" s="60"/>
      <c r="C56" s="69"/>
      <c r="D56" s="16" t="s">
        <v>91</v>
      </c>
      <c r="E56" s="23" t="s">
        <v>5</v>
      </c>
      <c r="F56" s="15">
        <v>45</v>
      </c>
      <c r="G56" s="11">
        <v>11</v>
      </c>
      <c r="H56" s="14">
        <f>G56/F56*100</f>
        <v>24.444444444444443</v>
      </c>
      <c r="I56" s="30"/>
    </row>
    <row r="57" spans="1:13" ht="46.5" customHeight="1">
      <c r="A57" s="88"/>
      <c r="B57" s="60"/>
      <c r="C57" s="69"/>
      <c r="D57" s="16" t="s">
        <v>92</v>
      </c>
      <c r="E57" s="23" t="s">
        <v>7</v>
      </c>
      <c r="F57" s="15">
        <v>15</v>
      </c>
      <c r="G57" s="11">
        <v>18</v>
      </c>
      <c r="H57" s="14">
        <f>G57/F57*100</f>
        <v>120</v>
      </c>
      <c r="I57" s="30"/>
    </row>
    <row r="58" spans="1:13" ht="69" customHeight="1">
      <c r="A58" s="7">
        <v>1</v>
      </c>
      <c r="B58" s="31">
        <v>2</v>
      </c>
      <c r="C58" s="16" t="s">
        <v>89</v>
      </c>
      <c r="D58" s="16" t="s">
        <v>93</v>
      </c>
      <c r="E58" s="16" t="s">
        <v>40</v>
      </c>
      <c r="F58" s="15">
        <v>14</v>
      </c>
      <c r="G58" s="9">
        <v>23</v>
      </c>
      <c r="H58" s="14">
        <f>G58/F58*100</f>
        <v>164.28571428571428</v>
      </c>
      <c r="I58" s="32"/>
      <c r="K58" s="41">
        <f>SUM(H55:H58)</f>
        <v>368.73015873015873</v>
      </c>
      <c r="L58">
        <f>K58/4</f>
        <v>92.182539682539684</v>
      </c>
    </row>
    <row r="59" spans="1:13" ht="35.25" customHeight="1">
      <c r="A59" s="7"/>
      <c r="B59" s="57" t="s">
        <v>109</v>
      </c>
      <c r="C59" s="58"/>
      <c r="D59" s="58"/>
      <c r="E59" s="58"/>
      <c r="F59" s="58"/>
      <c r="G59" s="58"/>
      <c r="H59" s="58"/>
      <c r="I59" s="59"/>
      <c r="K59">
        <v>6875.96</v>
      </c>
      <c r="L59">
        <v>7002.76</v>
      </c>
      <c r="M59">
        <f>L58*K59/L59</f>
        <v>90.513376947882762</v>
      </c>
    </row>
    <row r="60" spans="1:13" ht="28.5" customHeight="1">
      <c r="A60" s="25"/>
      <c r="B60" s="57" t="s">
        <v>108</v>
      </c>
      <c r="C60" s="58"/>
      <c r="D60" s="58"/>
      <c r="E60" s="58"/>
      <c r="F60" s="58"/>
      <c r="G60" s="58"/>
      <c r="H60" s="58"/>
      <c r="I60" s="59"/>
      <c r="K60" s="42">
        <f>K50+K39+K26+K9+K58</f>
        <v>3024.933852551057</v>
      </c>
      <c r="L60" s="42">
        <f>K60/30</f>
        <v>100.83112841836856</v>
      </c>
    </row>
    <row r="61" spans="1:13" s="4" customFormat="1" ht="23.25" customHeight="1">
      <c r="A61" s="26"/>
      <c r="B61" s="47" t="s">
        <v>28</v>
      </c>
      <c r="C61" s="48"/>
      <c r="D61" s="48"/>
      <c r="E61" s="48"/>
      <c r="F61" s="48"/>
      <c r="G61" s="48"/>
      <c r="H61" s="48"/>
      <c r="I61" s="49"/>
      <c r="K61" s="139">
        <f>K59+K51+K40+K27+K21+K10+0.02</f>
        <v>35092.409999999996</v>
      </c>
      <c r="L61" s="139">
        <f>L59+L51+L40+L27+L21+L10</f>
        <v>38476.97</v>
      </c>
      <c r="M61" s="4">
        <f>L60*K61/L61</f>
        <v>91.961692909291997</v>
      </c>
    </row>
    <row r="62" spans="1:13" ht="7.15" hidden="1" customHeight="1">
      <c r="A62" s="3"/>
      <c r="B62" s="120" t="s">
        <v>24</v>
      </c>
      <c r="C62" s="120"/>
      <c r="D62" s="120"/>
      <c r="E62" s="120"/>
      <c r="F62" s="120"/>
      <c r="G62" s="120"/>
      <c r="H62" s="120"/>
      <c r="I62" s="120"/>
      <c r="K62" s="140"/>
      <c r="L62" s="140"/>
    </row>
    <row r="63" spans="1:13" hidden="1">
      <c r="A63" s="3"/>
      <c r="B63" s="94"/>
      <c r="C63" s="94"/>
      <c r="D63" s="94"/>
      <c r="E63" s="94"/>
      <c r="F63" s="94"/>
      <c r="G63" s="94"/>
      <c r="H63" s="94"/>
      <c r="I63" s="94"/>
      <c r="K63" s="140"/>
      <c r="L63" s="140"/>
    </row>
    <row r="64" spans="1:13" hidden="1">
      <c r="A64" s="3"/>
      <c r="B64" s="94"/>
      <c r="C64" s="94"/>
      <c r="D64" s="94"/>
      <c r="E64" s="94"/>
      <c r="F64" s="94"/>
      <c r="G64" s="94"/>
      <c r="H64" s="94"/>
      <c r="I64" s="94"/>
      <c r="K64" s="140"/>
      <c r="L64" s="140"/>
    </row>
    <row r="65" spans="1:12" hidden="1">
      <c r="A65" s="3"/>
      <c r="B65" s="94"/>
      <c r="C65" s="94"/>
      <c r="D65" s="94"/>
      <c r="E65" s="94"/>
      <c r="F65" s="94"/>
      <c r="G65" s="94"/>
      <c r="H65" s="94"/>
      <c r="I65" s="94"/>
      <c r="K65" s="140"/>
      <c r="L65" s="140"/>
    </row>
    <row r="66" spans="1:12">
      <c r="A66" s="3"/>
      <c r="B66" s="94"/>
      <c r="C66" s="94"/>
      <c r="D66" s="94"/>
      <c r="E66" s="94"/>
      <c r="F66" s="94"/>
      <c r="G66" s="94"/>
      <c r="H66" s="94"/>
      <c r="I66" s="94"/>
      <c r="K66" s="140"/>
      <c r="L66" s="140"/>
    </row>
    <row r="67" spans="1:12">
      <c r="A67" s="3"/>
      <c r="B67" s="94"/>
      <c r="C67" s="94"/>
      <c r="D67" s="94"/>
      <c r="E67" s="94"/>
      <c r="F67" s="94"/>
      <c r="G67" s="94"/>
      <c r="H67" s="94"/>
      <c r="I67" s="94"/>
      <c r="K67" s="140"/>
      <c r="L67" s="140"/>
    </row>
    <row r="68" spans="1:12" ht="16.5">
      <c r="A68" s="3"/>
      <c r="B68" s="86" t="s">
        <v>26</v>
      </c>
      <c r="C68" s="86"/>
      <c r="D68" s="86"/>
      <c r="E68" s="86"/>
      <c r="F68" s="86"/>
      <c r="G68" s="86"/>
      <c r="H68" s="86"/>
      <c r="I68" s="86"/>
      <c r="K68" s="140"/>
      <c r="L68" s="140"/>
    </row>
    <row r="69" spans="1:12" ht="16.5">
      <c r="A69" s="3"/>
      <c r="B69" s="93" t="s">
        <v>25</v>
      </c>
      <c r="C69" s="93"/>
      <c r="D69" s="93"/>
      <c r="E69" s="93"/>
      <c r="F69" s="93"/>
      <c r="G69" s="93"/>
      <c r="H69" s="93"/>
      <c r="I69" s="93"/>
      <c r="K69" s="140"/>
      <c r="L69" s="140"/>
    </row>
    <row r="70" spans="1:12" ht="16.5">
      <c r="A70" s="3"/>
      <c r="B70" s="5"/>
      <c r="C70" s="6"/>
      <c r="D70" s="86" t="s">
        <v>12</v>
      </c>
      <c r="E70" s="87"/>
      <c r="F70" s="87"/>
      <c r="G70" s="87"/>
      <c r="H70" s="87"/>
      <c r="I70" s="87"/>
    </row>
    <row r="71" spans="1:12" ht="16.5">
      <c r="A71" s="3"/>
      <c r="B71" s="5"/>
      <c r="C71" s="6"/>
      <c r="D71" s="98" t="s">
        <v>13</v>
      </c>
      <c r="E71" s="98"/>
      <c r="F71" s="98"/>
      <c r="G71" s="98"/>
      <c r="H71" s="98"/>
      <c r="I71" s="98"/>
    </row>
    <row r="72" spans="1:12" ht="16.5">
      <c r="A72" s="3"/>
      <c r="B72" s="28"/>
      <c r="C72" s="6"/>
      <c r="D72" s="98" t="s">
        <v>14</v>
      </c>
      <c r="E72" s="98"/>
      <c r="F72" s="98"/>
      <c r="G72" s="98"/>
      <c r="H72" s="98"/>
      <c r="I72" s="98"/>
    </row>
    <row r="73" spans="1:12" ht="16.5">
      <c r="A73" s="3"/>
      <c r="B73" s="28"/>
      <c r="C73" s="6"/>
      <c r="D73" s="98" t="s">
        <v>15</v>
      </c>
      <c r="E73" s="98"/>
      <c r="F73" s="98"/>
      <c r="G73" s="98"/>
      <c r="H73" s="98"/>
      <c r="I73" s="98"/>
    </row>
    <row r="74" spans="1:12" ht="18.75">
      <c r="B74" s="94" t="s">
        <v>16</v>
      </c>
      <c r="C74" s="94"/>
      <c r="D74" s="94"/>
      <c r="E74" s="94"/>
      <c r="F74" s="94"/>
      <c r="G74" s="94"/>
      <c r="H74" s="94"/>
      <c r="I74" s="94"/>
    </row>
    <row r="75" spans="1:12" ht="16.5">
      <c r="B75" s="27"/>
      <c r="C75" s="4"/>
      <c r="D75" s="95" t="s">
        <v>17</v>
      </c>
      <c r="E75" s="95"/>
      <c r="F75" s="95"/>
      <c r="G75" s="95"/>
      <c r="H75" s="95"/>
      <c r="I75" s="95"/>
    </row>
    <row r="76" spans="1:12" ht="16.5">
      <c r="B76" s="27"/>
      <c r="C76" s="4"/>
      <c r="D76" s="95" t="s">
        <v>18</v>
      </c>
      <c r="E76" s="95"/>
      <c r="F76" s="95"/>
      <c r="G76" s="95"/>
      <c r="H76" s="95"/>
      <c r="I76" s="95"/>
    </row>
    <row r="77" spans="1:12" ht="16.5">
      <c r="B77" s="27"/>
      <c r="C77" s="4"/>
      <c r="D77" s="95" t="s">
        <v>19</v>
      </c>
      <c r="E77" s="95"/>
      <c r="F77" s="95"/>
      <c r="G77" s="95"/>
      <c r="H77" s="95"/>
      <c r="I77" s="95"/>
    </row>
    <row r="78" spans="1:12">
      <c r="B78" s="96" t="s">
        <v>20</v>
      </c>
      <c r="C78" s="97"/>
      <c r="D78" s="96"/>
      <c r="E78" s="96"/>
      <c r="F78" s="96"/>
      <c r="G78" s="96"/>
      <c r="H78" s="96"/>
      <c r="I78" s="96"/>
    </row>
    <row r="79" spans="1:12" ht="18.75">
      <c r="C79" s="4"/>
      <c r="D79" s="2" t="s">
        <v>21</v>
      </c>
      <c r="E79" s="2"/>
      <c r="F79" s="2"/>
      <c r="G79" s="2"/>
      <c r="H79" s="4"/>
      <c r="I79" s="4"/>
    </row>
    <row r="80" spans="1:12">
      <c r="B80" s="27"/>
      <c r="C80" s="4"/>
      <c r="D80" s="4"/>
      <c r="E80" s="4"/>
      <c r="F80" s="4"/>
      <c r="G80" s="4"/>
      <c r="H80" s="4"/>
      <c r="I80" s="4"/>
    </row>
    <row r="81" spans="2:9" ht="18.75">
      <c r="B81" s="27"/>
      <c r="D81" s="2" t="s">
        <v>22</v>
      </c>
      <c r="E81" s="4"/>
      <c r="F81" s="4"/>
      <c r="G81" s="4"/>
      <c r="H81" s="4"/>
      <c r="I81" s="4"/>
    </row>
    <row r="82" spans="2:9">
      <c r="B82" s="27"/>
      <c r="C82" s="4"/>
      <c r="D82" s="4"/>
      <c r="E82" s="4"/>
      <c r="F82" s="4"/>
      <c r="G82" s="4"/>
      <c r="H82" s="4"/>
      <c r="I82" s="4"/>
    </row>
    <row r="83" spans="2:9" ht="18.75">
      <c r="B83" s="27"/>
      <c r="C83" s="4"/>
      <c r="D83" s="2" t="s">
        <v>23</v>
      </c>
      <c r="E83" s="2"/>
      <c r="F83" s="2"/>
      <c r="G83" s="4"/>
      <c r="H83" s="4"/>
      <c r="I83" s="4"/>
    </row>
    <row r="84" spans="2:9">
      <c r="B84" s="27"/>
      <c r="D84" s="4"/>
      <c r="E84" s="4"/>
      <c r="F84" s="4"/>
      <c r="G84" s="4"/>
      <c r="H84" s="4"/>
      <c r="I84" s="4"/>
    </row>
    <row r="85" spans="2:9">
      <c r="B85" s="27"/>
      <c r="C85" s="4"/>
      <c r="D85" s="4"/>
      <c r="E85" s="4"/>
      <c r="F85" s="4"/>
      <c r="G85" s="4"/>
      <c r="H85" s="4"/>
      <c r="I85" s="4"/>
    </row>
  </sheetData>
  <mergeCells count="63">
    <mergeCell ref="B6:I6"/>
    <mergeCell ref="C7:C9"/>
    <mergeCell ref="B7:B9"/>
    <mergeCell ref="C43:C47"/>
    <mergeCell ref="C48:C51"/>
    <mergeCell ref="C29:H29"/>
    <mergeCell ref="B5:I5"/>
    <mergeCell ref="C3:C4"/>
    <mergeCell ref="I3:I4"/>
    <mergeCell ref="B1:I2"/>
    <mergeCell ref="D3:D4"/>
    <mergeCell ref="E3:E4"/>
    <mergeCell ref="F3:H3"/>
    <mergeCell ref="B3:B4"/>
    <mergeCell ref="B74:I74"/>
    <mergeCell ref="D77:I77"/>
    <mergeCell ref="D78:I78"/>
    <mergeCell ref="B78:C78"/>
    <mergeCell ref="D71:I71"/>
    <mergeCell ref="D72:I72"/>
    <mergeCell ref="D73:I73"/>
    <mergeCell ref="D76:I76"/>
    <mergeCell ref="D75:I75"/>
    <mergeCell ref="D70:I70"/>
    <mergeCell ref="A55:A57"/>
    <mergeCell ref="A48:A51"/>
    <mergeCell ref="C34:C35"/>
    <mergeCell ref="B19:B21"/>
    <mergeCell ref="C19:C21"/>
    <mergeCell ref="B69:I69"/>
    <mergeCell ref="B68:I68"/>
    <mergeCell ref="B30:I30"/>
    <mergeCell ref="B42:I42"/>
    <mergeCell ref="B53:I53"/>
    <mergeCell ref="B23:I23"/>
    <mergeCell ref="B41:I41"/>
    <mergeCell ref="B62:I67"/>
    <mergeCell ref="B52:I52"/>
    <mergeCell ref="C25:C27"/>
    <mergeCell ref="C10:C11"/>
    <mergeCell ref="B10:B11"/>
    <mergeCell ref="B16:I16"/>
    <mergeCell ref="B17:B18"/>
    <mergeCell ref="C17:C18"/>
    <mergeCell ref="C36:C39"/>
    <mergeCell ref="B36:B39"/>
    <mergeCell ref="B15:I15"/>
    <mergeCell ref="B61:I61"/>
    <mergeCell ref="A34:A35"/>
    <mergeCell ref="B34:B35"/>
    <mergeCell ref="B14:I14"/>
    <mergeCell ref="B22:I22"/>
    <mergeCell ref="B28:I28"/>
    <mergeCell ref="B40:I40"/>
    <mergeCell ref="B25:B27"/>
    <mergeCell ref="B48:B51"/>
    <mergeCell ref="B43:B47"/>
    <mergeCell ref="B59:I59"/>
    <mergeCell ref="B60:I60"/>
    <mergeCell ref="B24:I24"/>
    <mergeCell ref="B54:I54"/>
    <mergeCell ref="C55:C57"/>
    <mergeCell ref="B55:B57"/>
  </mergeCells>
  <phoneticPr fontId="2" type="noConversion"/>
  <pageMargins left="0.23622047244094491" right="3.937007874015748E-2" top="0.59055118110236227" bottom="0.39370078740157483" header="0.31496062992125984" footer="0.31496062992125984"/>
  <pageSetup paperSize="9" orientation="landscape" r:id="rId1"/>
  <headerFooter alignWithMargins="0"/>
  <rowBreaks count="5" manualBreakCount="5">
    <brk id="15" max="8" man="1"/>
    <brk id="29" max="8" man="1"/>
    <brk id="41" max="8" man="1"/>
    <brk id="53" max="8" man="1"/>
    <brk id="6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4"/>
  <sheetViews>
    <sheetView workbookViewId="0">
      <selection activeCell="M14" sqref="M14"/>
    </sheetView>
  </sheetViews>
  <sheetFormatPr defaultRowHeight="12.75"/>
  <cols>
    <col min="2" max="3" width="39.7109375" customWidth="1"/>
  </cols>
  <sheetData>
    <row r="4" spans="1:8" ht="13.5" thickBot="1"/>
    <row r="5" spans="1:8">
      <c r="A5" s="65" t="s">
        <v>72</v>
      </c>
      <c r="B5" s="66"/>
      <c r="C5" s="67"/>
      <c r="D5" s="67"/>
      <c r="E5" s="67"/>
      <c r="F5" s="67"/>
      <c r="G5" s="67"/>
      <c r="H5" s="68"/>
    </row>
    <row r="6" spans="1:8" ht="48" customHeight="1">
      <c r="A6" s="60">
        <v>1</v>
      </c>
      <c r="B6" s="69" t="s">
        <v>73</v>
      </c>
      <c r="C6" s="18" t="s">
        <v>75</v>
      </c>
      <c r="D6" s="16" t="s">
        <v>27</v>
      </c>
      <c r="E6" s="16"/>
      <c r="F6" s="9"/>
      <c r="G6" s="14"/>
      <c r="H6" s="30"/>
    </row>
    <row r="7" spans="1:8" ht="48" customHeight="1">
      <c r="A7" s="60"/>
      <c r="B7" s="69"/>
      <c r="C7" s="18" t="s">
        <v>76</v>
      </c>
      <c r="D7" s="16" t="s">
        <v>27</v>
      </c>
      <c r="E7" s="16"/>
      <c r="F7" s="9"/>
      <c r="G7" s="14"/>
      <c r="H7" s="30"/>
    </row>
    <row r="8" spans="1:8">
      <c r="A8" s="60"/>
      <c r="B8" s="69"/>
      <c r="C8" s="18" t="s">
        <v>77</v>
      </c>
      <c r="D8" s="16" t="s">
        <v>27</v>
      </c>
      <c r="E8" s="16"/>
      <c r="F8" s="9"/>
      <c r="G8" s="14"/>
      <c r="H8" s="30"/>
    </row>
    <row r="9" spans="1:8" ht="43.5" customHeight="1">
      <c r="A9" s="60"/>
      <c r="B9" s="69"/>
      <c r="C9" s="18" t="s">
        <v>78</v>
      </c>
      <c r="D9" s="16" t="s">
        <v>84</v>
      </c>
      <c r="E9" s="16"/>
      <c r="F9" s="9"/>
      <c r="G9" s="14"/>
      <c r="H9" s="30"/>
    </row>
    <row r="10" spans="1:8" ht="48.75" customHeight="1">
      <c r="A10" s="60"/>
      <c r="B10" s="69"/>
      <c r="C10" s="18" t="s">
        <v>79</v>
      </c>
      <c r="D10" s="16" t="s">
        <v>84</v>
      </c>
      <c r="E10" s="16"/>
      <c r="F10" s="9"/>
      <c r="G10" s="14"/>
      <c r="H10" s="30"/>
    </row>
    <row r="11" spans="1:8" ht="57" customHeight="1">
      <c r="A11" s="60">
        <v>2</v>
      </c>
      <c r="B11" s="92" t="s">
        <v>74</v>
      </c>
      <c r="C11" s="18" t="s">
        <v>80</v>
      </c>
      <c r="D11" s="16" t="s">
        <v>85</v>
      </c>
      <c r="E11" s="16"/>
      <c r="F11" s="9"/>
      <c r="G11" s="14"/>
      <c r="H11" s="30"/>
    </row>
    <row r="12" spans="1:8" ht="37.5" customHeight="1">
      <c r="A12" s="60"/>
      <c r="B12" s="92"/>
      <c r="C12" s="18" t="s">
        <v>81</v>
      </c>
      <c r="D12" s="16" t="s">
        <v>27</v>
      </c>
      <c r="E12" s="16"/>
      <c r="F12" s="9"/>
      <c r="G12" s="14"/>
      <c r="H12" s="30"/>
    </row>
    <row r="13" spans="1:8" ht="40.5" customHeight="1">
      <c r="A13" s="60"/>
      <c r="B13" s="92"/>
      <c r="C13" s="18" t="s">
        <v>82</v>
      </c>
      <c r="D13" s="16" t="s">
        <v>27</v>
      </c>
      <c r="E13" s="16"/>
      <c r="F13" s="9"/>
      <c r="G13" s="14"/>
      <c r="H13" s="30"/>
    </row>
    <row r="14" spans="1:8" ht="84" customHeight="1">
      <c r="A14" s="60"/>
      <c r="B14" s="92"/>
      <c r="C14" s="18" t="s">
        <v>83</v>
      </c>
      <c r="D14" s="16" t="s">
        <v>27</v>
      </c>
      <c r="E14" s="16"/>
      <c r="F14" s="9"/>
      <c r="G14" s="14"/>
      <c r="H14" s="30"/>
    </row>
  </sheetData>
  <mergeCells count="5">
    <mergeCell ref="A5:H5"/>
    <mergeCell ref="A6:A10"/>
    <mergeCell ref="B6:B10"/>
    <mergeCell ref="A11:A14"/>
    <mergeCell ref="B11:B14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duv</dc:creator>
  <cp:lastModifiedBy>123</cp:lastModifiedBy>
  <cp:lastPrinted>2017-04-04T04:50:32Z</cp:lastPrinted>
  <dcterms:created xsi:type="dcterms:W3CDTF">2011-03-01T06:39:05Z</dcterms:created>
  <dcterms:modified xsi:type="dcterms:W3CDTF">2018-03-10T15:51:32Z</dcterms:modified>
</cp:coreProperties>
</file>