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95" yWindow="15" windowWidth="11730" windowHeight="7245"/>
  </bookViews>
  <sheets>
    <sheet name="реализ мп" sheetId="6" r:id="rId1"/>
  </sheets>
  <calcPr calcId="125725"/>
</workbook>
</file>

<file path=xl/calcChain.xml><?xml version="1.0" encoding="utf-8"?>
<calcChain xmlns="http://schemas.openxmlformats.org/spreadsheetml/2006/main">
  <c r="I49" i="6"/>
  <c r="I50"/>
  <c r="I51"/>
  <c r="I48"/>
  <c r="D49"/>
  <c r="D50"/>
  <c r="D51"/>
  <c r="D48"/>
  <c r="I43"/>
  <c r="I44"/>
  <c r="I45"/>
  <c r="I46"/>
  <c r="I42"/>
  <c r="D43"/>
  <c r="D44"/>
  <c r="D45"/>
  <c r="D46"/>
  <c r="D42"/>
  <c r="I25"/>
  <c r="I26"/>
  <c r="I27"/>
  <c r="I28"/>
  <c r="I29"/>
  <c r="I30"/>
  <c r="I31"/>
  <c r="I32"/>
  <c r="I33"/>
  <c r="I34"/>
  <c r="I35"/>
  <c r="I36"/>
  <c r="I37"/>
  <c r="I38"/>
  <c r="I39"/>
  <c r="I40"/>
  <c r="I24"/>
  <c r="D25"/>
  <c r="D26"/>
  <c r="D27"/>
  <c r="D28"/>
  <c r="D29"/>
  <c r="D30"/>
  <c r="D31"/>
  <c r="D32"/>
  <c r="D33"/>
  <c r="D34"/>
  <c r="D35"/>
  <c r="D36"/>
  <c r="D37"/>
  <c r="D38"/>
  <c r="D39"/>
  <c r="D40"/>
  <c r="D24"/>
  <c r="I17"/>
  <c r="I18"/>
  <c r="I19"/>
  <c r="I20"/>
  <c r="I21"/>
  <c r="I22"/>
  <c r="I16"/>
  <c r="D17"/>
  <c r="D18"/>
  <c r="D19"/>
  <c r="D20"/>
  <c r="D21"/>
  <c r="D22"/>
  <c r="D16"/>
  <c r="I9"/>
  <c r="I10"/>
  <c r="I11"/>
  <c r="I8"/>
  <c r="D9"/>
  <c r="D10"/>
  <c r="D11"/>
  <c r="D8"/>
  <c r="D12" s="1"/>
  <c r="J50"/>
  <c r="J51"/>
  <c r="E51"/>
  <c r="J45"/>
  <c r="E45"/>
  <c r="K37"/>
  <c r="K36"/>
  <c r="F36"/>
  <c r="J35"/>
  <c r="E35"/>
  <c r="K24"/>
  <c r="F24"/>
  <c r="J19"/>
  <c r="E19"/>
  <c r="J18"/>
  <c r="J9"/>
  <c r="J12" s="1"/>
  <c r="E9"/>
  <c r="I7"/>
  <c r="F12"/>
  <c r="G12"/>
  <c r="H12"/>
  <c r="K12"/>
  <c r="L12"/>
  <c r="C12"/>
  <c r="E15"/>
  <c r="F15"/>
  <c r="G15"/>
  <c r="H15"/>
  <c r="J15"/>
  <c r="K15"/>
  <c r="L15"/>
  <c r="C15"/>
  <c r="G23"/>
  <c r="H23"/>
  <c r="L23"/>
  <c r="C23"/>
  <c r="G41"/>
  <c r="H41"/>
  <c r="L41"/>
  <c r="C41"/>
  <c r="G47"/>
  <c r="H47"/>
  <c r="L47"/>
  <c r="C47"/>
  <c r="F52"/>
  <c r="G52"/>
  <c r="H52"/>
  <c r="K52"/>
  <c r="L52"/>
  <c r="C52"/>
  <c r="C53" s="1"/>
  <c r="I12" l="1"/>
  <c r="L53"/>
  <c r="H53"/>
  <c r="G53"/>
  <c r="J52"/>
  <c r="E52"/>
  <c r="D52"/>
  <c r="I52"/>
  <c r="J47"/>
  <c r="E47"/>
  <c r="K47"/>
  <c r="F47"/>
  <c r="I47"/>
  <c r="M41"/>
  <c r="E41"/>
  <c r="I41"/>
  <c r="K41"/>
  <c r="I23"/>
  <c r="J23"/>
  <c r="E23"/>
  <c r="K23"/>
  <c r="F23"/>
  <c r="I14"/>
  <c r="I13"/>
  <c r="I15" s="1"/>
  <c r="D14"/>
  <c r="D13"/>
  <c r="M13"/>
  <c r="E12"/>
  <c r="M8"/>
  <c r="K53" l="1"/>
  <c r="D23"/>
  <c r="F41"/>
  <c r="F53" s="1"/>
  <c r="D41"/>
  <c r="I53"/>
  <c r="D15"/>
  <c r="J41"/>
  <c r="J53" s="1"/>
  <c r="D47"/>
  <c r="E53"/>
  <c r="M52"/>
  <c r="M53"/>
  <c r="M12"/>
  <c r="M9"/>
  <c r="M10"/>
  <c r="M11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2"/>
  <c r="M43"/>
  <c r="M44"/>
  <c r="M45"/>
  <c r="M46"/>
  <c r="M47"/>
  <c r="M48"/>
  <c r="M49"/>
  <c r="M50"/>
  <c r="M51"/>
  <c r="M7"/>
  <c r="D53" l="1"/>
</calcChain>
</file>

<file path=xl/sharedStrings.xml><?xml version="1.0" encoding="utf-8"?>
<sst xmlns="http://schemas.openxmlformats.org/spreadsheetml/2006/main" count="78" uniqueCount="67">
  <si>
    <t>Финансирование</t>
  </si>
  <si>
    <t>Проведение мероприятий по гражданской обороне в рамках подпрограммы "Обеспечение безопасности на территории Дружногорского городского поселения" муниципальной программы Дружногорского городского поселения "Социально-экономическое развитие Дружногорского городского поселения Гатчинского муниципального района"</t>
  </si>
  <si>
    <t>Мероприятия по обеспечению первичных мер пожарной безопасности в рамках подпрограммы "Обеспечение безопасности на территории Дружногорского городского поселения" муниципальной программы Дружногорского городского поселения "Социально-экономическое развитие Дружногорского городского поселения Гатчинского муниципального района"</t>
  </si>
  <si>
    <t>% выполнения</t>
  </si>
  <si>
    <t>Наименование программы (подпрограммы),  мероприятия (с указанием порядкового номера)</t>
  </si>
  <si>
    <t>Пояснения</t>
  </si>
  <si>
    <t>Договоры в процессе исполнения</t>
  </si>
  <si>
    <t>Фактическое выполнение Мероприятий в области жилищного хозяйства в рамках подпрограммы "Жилищно-коммунальное хозяйство и благоустройство территории Дружногорского городского поселения"</t>
  </si>
  <si>
    <t>Экономия лимитов потребления коммунальных услуг</t>
  </si>
  <si>
    <t xml:space="preserve">Годовой (итоговый) отчет о выполнении муниципальной программы </t>
  </si>
  <si>
    <t xml:space="preserve">ИТОГО </t>
  </si>
  <si>
    <t>Подпрограмма "Создание условий для экономического развития Дружногорского городского поселения" муниципальной программы Дружногорского городского поселения "Социально-экономическое развитие Дружногорского городского поселения Гатчинского муниципального района"</t>
  </si>
  <si>
    <t>Подпрограмма "Обеспечение безопасности на территории Дружногорского городского поселения" муниципальной программы Дружногорского городского поселения "Социально-экономическое развитие Дружногорского городского поселения Гатчинского муниципального района"</t>
  </si>
  <si>
    <t>Подпрограмма "Содержание и развитие улично-дорожной сети" муниципальной программы Дружногорского городского поселения "Социально-экономическое развитие Дружногорского городского поселения Гатчинского муниципального района"</t>
  </si>
  <si>
    <t>Подпрограмма "Жилищно-коммунальное хозяйство и благоустройство территории Дружногорского городского поселения" муниципальной программы Дружногорского городского поселения "Социально-экономическое развитие Дружногорского городского поселения Гатчинского муниципального района"</t>
  </si>
  <si>
    <t>Подпрограмма "Развитие культуры, организация праздничных мероприятий на территории Дружногорского городского поселения" муниципальной программы Дружногорского городского поселения "Социально-экономическое развитие Дружногорского городского поселения Гатчинского муниципального района"</t>
  </si>
  <si>
    <t>Подпрограмма "Развитие физической культуры, спорта и молодежной политики на территории Дружногорского городского поселения" муниципальной программы Дружногорского городского поселения "Социально-экономическое развитие Дружногорского городского поселения Гатчинского муниципального района"</t>
  </si>
  <si>
    <t>Муниципальная программа Дружногорского городского поселения "Социально-экономическое развитие Дружногорского городского поселения Гатчинского муниципального района"</t>
  </si>
  <si>
    <t>итого</t>
  </si>
  <si>
    <t xml:space="preserve">Средства бюдж. МО </t>
  </si>
  <si>
    <t>бюджет ГМР</t>
  </si>
  <si>
    <t>Средства бюджета ЛО</t>
  </si>
  <si>
    <t>Средства ФБ</t>
  </si>
  <si>
    <t xml:space="preserve">                       за  2018 год</t>
  </si>
  <si>
    <t>«Социально-экономическое развитие муниципального  образования Дружногорское городское поселени Гатчинского муниципального района Ленинградской области на 2018-2020 годы» утвержденная постановленим администрации Дружногорского городского поселения№ 375 от 10.10.2017 г. в редакции № 494 от 29.12.2017 г., № 79 от 28.03.2018 г., № 420 от 29.12.2018 г.</t>
  </si>
  <si>
    <t>Оценка недвижимости, признание прав и регулирование отношений по государственной и муниципальной собственности в рамках подпрограммы «Создание условий для устойчивого экономического развития»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</si>
  <si>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в области строительства, архитектуры и градостроительства в рамках подпрограммы «Создание условий для устойчивого экономического развития»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</si>
  <si>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поземлеустройству и землепользованию в рамках подпрограммы «Создание условий для устойчивого экономического развития»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</si>
  <si>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 развитию и поддержке предпринимательства в рамках подпрограммы «Создание условий для устойчивого экономического развития»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</si>
  <si>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Обучение и повышение квалификации муниципальных служащих в рамках подпрограммы «Создание условий для устойчивого экономического развития»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</si>
  <si>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Профинансировано (руб.)</t>
  </si>
  <si>
    <t>Запланированный объем финансирования (руб.)</t>
  </si>
  <si>
    <t>Обеспечение безопасности дорожного движения на территории Дружногорского городского поселения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</si>
  <si>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Прочие мероприятия по ремонту и содержанию автомобильных дорог, дорожных сооружений местного значения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</si>
  <si>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Содержание дорог, находящихся в муниципальной собственности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</si>
  <si>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Ремонт автомобильных дорог общего пользования местного значения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</si>
  <si>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Капитальный ремонт и ремонт автомобильных дорог общего пользования местного значения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</si>
  <si>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Содействие развитию на части территории поселений иных форм местного самоуправления и реализация проектов местных инициатив граждан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</si>
  <si>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Содействие участию населения в осуществлении местного самоуправления в иных формах на территории административного центра Дружногорского городского поселения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</si>
  <si>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</si>
  <si>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Обеспечение деятельности подведомственных учреждений 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</si>
  <si>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в области жилищного хозяйства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</si>
  <si>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в области коммунального хозяйства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</si>
  <si>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Проведение мероприятий по организации уличного освещения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</si>
  <si>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Проведение мероприятий по озеленению территории поселения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</si>
  <si>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 организации и содержанию мест захоронений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</si>
  <si>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Прочие мероприятия по благоустройству  поселения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</si>
  <si>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 энергосбережению и повышению энергетической эффективности муниципальных объектов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</si>
  <si>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</si>
  <si>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 борьбе с борщевиком Сосновского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</si>
  <si>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Прочие мероприятия по благоустройству поселения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</si>
  <si>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Проведение мероприятий по переселению граждан из аварийного жилищного фонда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</si>
  <si>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Предоставление социальных выплат на приобретение (строительство) жилья молодежи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</si>
  <si>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Содействие развитию на части территории поселений иных форм местного самоуправления и реализация проектов местных инициатив граждан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</si>
  <si>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Содействие участию населения в осуществлении местного самоуправления в иных формах на территории административного центра Дружногорского городского поселения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</si>
  <si>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 обеспечению деятельности подведомственных учреждений культуры 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</si>
  <si>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 обеспечению деятельности муниципальных библиотек 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</si>
  <si>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Проведение культурно-массовых мероприятий к праздничным и памятным датам 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</si>
  <si>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Укрепление материально-технической базы подведомственных учреждений культуры 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</si>
  <si>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Обеспечение выплат стимулирующего характера работникам муниципальных учреждений культурыв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</si>
  <si>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 обеспечению деятельности подведомственных учреждений физкультуры и спорта в рамках подпрограммы «Развитие физической культуры, спорта и молодежной политики»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</si>
  <si>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Проведение мероприятий в области спорта и физической культуры в рамках подпрограммы «Развитие физической культуры, спорта и молодежной политики»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</si>
  <si>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Реализация комплекса мер по профилактике девиантного поведения молодежи и трудовой адаптации несовершеннолетних в рамках подпрограммы «Развитие физической культуры, спорта и молодежной политики»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</si>
  <si>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Укрепление материально-технической базы подведомственных учреждений физкультуры и спорта в рамках подпрограммы «Развитие физической культуры, спорта и молодежной политики»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</si>
  <si>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целевые средства от пожертвований на внесение изменений в ген.план (срок выполнения 2019 г)</t>
  </si>
  <si>
    <t>уменишение штатной численности сотрудкиков</t>
  </si>
  <si>
    <t xml:space="preserve">Фактическое выполнение Мероприятий </t>
  </si>
</sst>
</file>

<file path=xl/styles.xml><?xml version="1.0" encoding="utf-8"?>
<styleSheet xmlns="http://schemas.openxmlformats.org/spreadsheetml/2006/main">
  <numFmts count="3">
    <numFmt numFmtId="164" formatCode="?"/>
    <numFmt numFmtId="165" formatCode="#,##0.0"/>
    <numFmt numFmtId="166" formatCode="0.0"/>
  </numFmts>
  <fonts count="22">
    <font>
      <sz val="10"/>
      <name val="Arial Cyr"/>
      <charset val="204"/>
    </font>
    <font>
      <sz val="10"/>
      <name val="Times New Roman CYR"/>
      <family val="1"/>
      <charset val="204"/>
    </font>
    <font>
      <sz val="11"/>
      <color indexed="62"/>
      <name val="Calibri"/>
      <family val="2"/>
      <charset val="204"/>
    </font>
    <font>
      <b/>
      <sz val="10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b/>
      <sz val="8"/>
      <name val="Arial Cyr"/>
      <charset val="204"/>
    </font>
    <font>
      <sz val="8"/>
      <name val="Times New Roman"/>
      <family val="1"/>
      <charset val="204"/>
    </font>
    <font>
      <sz val="10"/>
      <name val="Times New Roman Cyr"/>
      <charset val="204"/>
    </font>
    <font>
      <sz val="6"/>
      <name val="Times New Roman Cyr"/>
      <charset val="204"/>
    </font>
    <font>
      <sz val="6"/>
      <name val="Times New Roman CYR"/>
      <family val="1"/>
      <charset val="204"/>
    </font>
    <font>
      <sz val="10"/>
      <name val="Cambria"/>
      <family val="1"/>
      <charset val="204"/>
    </font>
    <font>
      <b/>
      <sz val="6"/>
      <name val="Times New Roman"/>
      <family val="1"/>
      <charset val="204"/>
    </font>
    <font>
      <b/>
      <sz val="8"/>
      <name val="Times New Roman Cyr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Arial Cyr"/>
    </font>
    <font>
      <sz val="7"/>
      <name val="Arial Cyr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4" fontId="13" fillId="0" borderId="0" xfId="0" applyNumberFormat="1" applyFont="1" applyBorder="1" applyAlignment="1" applyProtection="1">
      <alignment horizontal="center" vertical="center" wrapText="1"/>
    </xf>
    <xf numFmtId="4" fontId="13" fillId="0" borderId="0" xfId="0" applyNumberFormat="1" applyFont="1" applyBorder="1" applyAlignment="1" applyProtection="1">
      <alignment horizontal="center"/>
    </xf>
    <xf numFmtId="0" fontId="9" fillId="0" borderId="1" xfId="0" applyFont="1" applyBorder="1" applyAlignment="1">
      <alignment horizontal="center" vertical="top" wrapText="1"/>
    </xf>
    <xf numFmtId="166" fontId="14" fillId="0" borderId="1" xfId="0" applyNumberFormat="1" applyFont="1" applyBorder="1" applyAlignment="1">
      <alignment horizontal="center" vertical="top" wrapText="1"/>
    </xf>
    <xf numFmtId="166" fontId="14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164" fontId="9" fillId="0" borderId="1" xfId="0" applyNumberFormat="1" applyFont="1" applyBorder="1" applyAlignment="1" applyProtection="1">
      <alignment horizontal="left" vertical="center" wrapText="1"/>
    </xf>
    <xf numFmtId="4" fontId="9" fillId="0" borderId="1" xfId="0" applyNumberFormat="1" applyFont="1" applyBorder="1" applyAlignment="1" applyProtection="1">
      <alignment horizontal="center" vertical="center" wrapText="1"/>
    </xf>
    <xf numFmtId="165" fontId="9" fillId="0" borderId="1" xfId="0" applyNumberFormat="1" applyFont="1" applyBorder="1" applyAlignment="1" applyProtection="1">
      <alignment horizontal="center" vertical="center" wrapText="1"/>
    </xf>
    <xf numFmtId="4" fontId="16" fillId="0" borderId="1" xfId="0" applyNumberFormat="1" applyFont="1" applyBorder="1" applyAlignment="1" applyProtection="1">
      <alignment horizontal="center" vertical="center" wrapText="1"/>
    </xf>
    <xf numFmtId="165" fontId="16" fillId="0" borderId="1" xfId="0" applyNumberFormat="1" applyFont="1" applyBorder="1" applyAlignment="1" applyProtection="1">
      <alignment horizontal="center" vertical="center" wrapText="1"/>
    </xf>
    <xf numFmtId="49" fontId="16" fillId="0" borderId="1" xfId="0" applyNumberFormat="1" applyFont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wrapText="1"/>
    </xf>
    <xf numFmtId="0" fontId="0" fillId="0" borderId="2" xfId="0" applyBorder="1"/>
    <xf numFmtId="0" fontId="9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4" fontId="18" fillId="0" borderId="1" xfId="0" applyNumberFormat="1" applyFont="1" applyBorder="1" applyAlignment="1" applyProtection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4" fontId="19" fillId="0" borderId="1" xfId="0" applyNumberFormat="1" applyFont="1" applyBorder="1" applyAlignment="1" applyProtection="1">
      <alignment horizontal="right" vertical="center"/>
    </xf>
    <xf numFmtId="4" fontId="20" fillId="0" borderId="1" xfId="0" applyNumberFormat="1" applyFont="1" applyBorder="1" applyAlignment="1" applyProtection="1">
      <alignment horizontal="center" vertical="center" wrapText="1"/>
    </xf>
    <xf numFmtId="4" fontId="21" fillId="0" borderId="1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49" fontId="8" fillId="0" borderId="1" xfId="0" applyNumberFormat="1" applyFont="1" applyBorder="1" applyAlignment="1" applyProtection="1">
      <alignment horizontal="left" vertical="center" wrapText="1"/>
    </xf>
    <xf numFmtId="164" fontId="18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>
      <alignment horizontal="center" wrapText="1"/>
    </xf>
    <xf numFmtId="164" fontId="16" fillId="0" borderId="1" xfId="0" applyNumberFormat="1" applyFont="1" applyBorder="1" applyAlignment="1" applyProtection="1">
      <alignment horizontal="left" vertical="center" wrapText="1"/>
    </xf>
    <xf numFmtId="164" fontId="16" fillId="0" borderId="1" xfId="0" applyNumberFormat="1" applyFont="1" applyBorder="1" applyAlignment="1" applyProtection="1">
      <alignment horizontal="left" vertical="center" wrapText="1"/>
    </xf>
    <xf numFmtId="0" fontId="16" fillId="0" borderId="1" xfId="0" applyFont="1" applyBorder="1" applyAlignment="1">
      <alignment wrapText="1"/>
    </xf>
    <xf numFmtId="0" fontId="16" fillId="0" borderId="1" xfId="0" applyNumberFormat="1" applyFont="1" applyBorder="1" applyAlignment="1" applyProtection="1">
      <alignment horizontal="left" vertical="center" wrapText="1"/>
    </xf>
    <xf numFmtId="49" fontId="16" fillId="0" borderId="1" xfId="0" applyNumberFormat="1" applyFont="1" applyBorder="1" applyAlignment="1" applyProtection="1">
      <alignment horizontal="left" vertical="center" wrapText="1"/>
    </xf>
    <xf numFmtId="0" fontId="16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zoomScaleNormal="100" zoomScaleSheetLayoutView="80" workbookViewId="0">
      <selection activeCell="B2" sqref="B2:N2"/>
    </sheetView>
  </sheetViews>
  <sheetFormatPr defaultColWidth="40.7109375" defaultRowHeight="12.75"/>
  <cols>
    <col min="1" max="1" width="3.85546875" style="1" customWidth="1"/>
    <col min="2" max="2" width="48.28515625" style="1" customWidth="1"/>
    <col min="3" max="3" width="12.5703125" style="4" customWidth="1"/>
    <col min="4" max="4" width="8.7109375" style="4" customWidth="1"/>
    <col min="5" max="5" width="8.42578125" style="4" customWidth="1"/>
    <col min="6" max="6" width="8.85546875" style="4" customWidth="1"/>
    <col min="7" max="7" width="3.28515625" style="4" customWidth="1"/>
    <col min="8" max="8" width="11.140625" style="3" customWidth="1"/>
    <col min="9" max="9" width="9.140625" style="3" customWidth="1"/>
    <col min="10" max="10" width="9.5703125" style="3" customWidth="1"/>
    <col min="11" max="11" width="9" style="3" customWidth="1"/>
    <col min="12" max="12" width="4.5703125" style="3" customWidth="1"/>
    <col min="13" max="13" width="8.5703125" style="3" customWidth="1"/>
    <col min="14" max="14" width="15.7109375" style="5" customWidth="1"/>
    <col min="15" max="15" width="7.28515625" style="1" customWidth="1"/>
    <col min="16" max="16" width="16.140625" style="1" customWidth="1"/>
    <col min="17" max="16384" width="40.7109375" style="1"/>
  </cols>
  <sheetData>
    <row r="1" spans="1:16" ht="20.25" customHeight="1">
      <c r="B1" s="55" t="s">
        <v>9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6" ht="36" customHeight="1">
      <c r="B2" s="57" t="s">
        <v>24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6" ht="13.5">
      <c r="B3" s="19" t="s">
        <v>23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6" ht="18" customHeight="1">
      <c r="A4" s="24" t="s">
        <v>4</v>
      </c>
      <c r="B4" s="24"/>
      <c r="C4" s="25" t="s">
        <v>0</v>
      </c>
      <c r="D4" s="25"/>
      <c r="E4" s="25"/>
      <c r="F4" s="25"/>
      <c r="G4" s="25"/>
      <c r="H4" s="26"/>
      <c r="I4" s="26"/>
      <c r="J4" s="26"/>
      <c r="K4" s="26"/>
      <c r="L4" s="26"/>
      <c r="M4" s="27"/>
      <c r="N4" s="34" t="s">
        <v>5</v>
      </c>
    </row>
    <row r="5" spans="1:16" ht="25.5" customHeight="1">
      <c r="A5" s="24"/>
      <c r="B5" s="24"/>
      <c r="C5" s="21" t="s">
        <v>31</v>
      </c>
      <c r="D5" s="22"/>
      <c r="E5" s="22"/>
      <c r="F5" s="22"/>
      <c r="G5" s="22"/>
      <c r="H5" s="21" t="s">
        <v>30</v>
      </c>
      <c r="I5" s="22"/>
      <c r="J5" s="22"/>
      <c r="K5" s="22"/>
      <c r="L5" s="22"/>
      <c r="M5" s="9" t="s">
        <v>3</v>
      </c>
      <c r="N5" s="34"/>
    </row>
    <row r="6" spans="1:16" ht="19.5">
      <c r="A6" s="28"/>
      <c r="B6" s="28"/>
      <c r="C6" s="10" t="s">
        <v>18</v>
      </c>
      <c r="D6" s="11" t="s">
        <v>19</v>
      </c>
      <c r="E6" s="11" t="s">
        <v>20</v>
      </c>
      <c r="F6" s="11" t="s">
        <v>21</v>
      </c>
      <c r="G6" s="11" t="s">
        <v>22</v>
      </c>
      <c r="H6" s="10" t="s">
        <v>18</v>
      </c>
      <c r="I6" s="11" t="s">
        <v>19</v>
      </c>
      <c r="J6" s="11" t="s">
        <v>20</v>
      </c>
      <c r="K6" s="11" t="s">
        <v>21</v>
      </c>
      <c r="L6" s="11" t="s">
        <v>22</v>
      </c>
      <c r="M6" s="29"/>
      <c r="N6" s="34"/>
    </row>
    <row r="7" spans="1:16" ht="88.5" customHeight="1">
      <c r="A7" s="9"/>
      <c r="B7" s="43" t="s">
        <v>25</v>
      </c>
      <c r="C7" s="30">
        <v>100000</v>
      </c>
      <c r="D7" s="31">
        <v>100000</v>
      </c>
      <c r="E7" s="31"/>
      <c r="F7" s="31"/>
      <c r="G7" s="31"/>
      <c r="H7" s="30">
        <v>68352.800000000003</v>
      </c>
      <c r="I7" s="31">
        <f>H7</f>
        <v>68352.800000000003</v>
      </c>
      <c r="J7" s="31"/>
      <c r="K7" s="31"/>
      <c r="L7" s="14"/>
      <c r="M7" s="15">
        <f>H7/C7*100</f>
        <v>68.352800000000002</v>
      </c>
      <c r="N7" s="35" t="s">
        <v>6</v>
      </c>
      <c r="P7" s="2"/>
    </row>
    <row r="8" spans="1:16" ht="88.5" customHeight="1">
      <c r="A8" s="9"/>
      <c r="B8" s="43" t="s">
        <v>26</v>
      </c>
      <c r="C8" s="30">
        <v>1004483</v>
      </c>
      <c r="D8" s="31">
        <f>C8-E8-F8</f>
        <v>873680</v>
      </c>
      <c r="E8" s="31">
        <v>130803</v>
      </c>
      <c r="F8" s="31"/>
      <c r="G8" s="31"/>
      <c r="H8" s="30">
        <v>34440</v>
      </c>
      <c r="I8" s="31">
        <f>H8-J8-K8</f>
        <v>34440</v>
      </c>
      <c r="J8" s="31">
        <v>0</v>
      </c>
      <c r="K8" s="31"/>
      <c r="L8" s="14"/>
      <c r="M8" s="15">
        <f>H8/C8*100</f>
        <v>3.4286294541570137</v>
      </c>
      <c r="N8" s="35" t="s">
        <v>64</v>
      </c>
      <c r="P8" s="2"/>
    </row>
    <row r="9" spans="1:16" ht="88.5" customHeight="1">
      <c r="A9" s="44"/>
      <c r="B9" s="43" t="s">
        <v>27</v>
      </c>
      <c r="C9" s="30">
        <v>300162.65000000002</v>
      </c>
      <c r="D9" s="31">
        <f t="shared" ref="D9:D11" si="0">C9-E9-F9</f>
        <v>0</v>
      </c>
      <c r="E9" s="31">
        <f>C9</f>
        <v>300162.65000000002</v>
      </c>
      <c r="F9" s="31"/>
      <c r="G9" s="31"/>
      <c r="H9" s="30">
        <v>276508.02</v>
      </c>
      <c r="I9" s="31">
        <f t="shared" ref="I9:I11" si="1">H9-J9-K9</f>
        <v>0</v>
      </c>
      <c r="J9" s="31">
        <f>H9</f>
        <v>276508.02</v>
      </c>
      <c r="K9" s="31"/>
      <c r="L9" s="14"/>
      <c r="M9" s="15">
        <f t="shared" ref="M9:M53" si="2">H9/C9*100</f>
        <v>92.119395934171024</v>
      </c>
      <c r="N9" s="35" t="s">
        <v>6</v>
      </c>
      <c r="P9" s="2"/>
    </row>
    <row r="10" spans="1:16" ht="88.5" customHeight="1">
      <c r="A10" s="44"/>
      <c r="B10" s="43" t="s">
        <v>28</v>
      </c>
      <c r="C10" s="30">
        <v>2000</v>
      </c>
      <c r="D10" s="31">
        <f t="shared" si="0"/>
        <v>2000</v>
      </c>
      <c r="E10" s="31"/>
      <c r="F10" s="31"/>
      <c r="G10" s="31"/>
      <c r="H10" s="30">
        <v>2000</v>
      </c>
      <c r="I10" s="31">
        <f t="shared" si="1"/>
        <v>2000</v>
      </c>
      <c r="J10" s="31"/>
      <c r="K10" s="31"/>
      <c r="L10" s="14"/>
      <c r="M10" s="15">
        <f t="shared" si="2"/>
        <v>100</v>
      </c>
      <c r="N10" s="35"/>
      <c r="P10" s="2"/>
    </row>
    <row r="11" spans="1:16" s="2" customFormat="1" ht="83.25" customHeight="1">
      <c r="A11" s="45"/>
      <c r="B11" s="43" t="s">
        <v>29</v>
      </c>
      <c r="C11" s="30">
        <v>5000</v>
      </c>
      <c r="D11" s="31">
        <f t="shared" si="0"/>
        <v>5000</v>
      </c>
      <c r="E11" s="31"/>
      <c r="F11" s="31"/>
      <c r="G11" s="31"/>
      <c r="H11" s="30">
        <v>4500</v>
      </c>
      <c r="I11" s="31">
        <f t="shared" si="1"/>
        <v>4500</v>
      </c>
      <c r="J11" s="31"/>
      <c r="K11" s="31"/>
      <c r="L11" s="14"/>
      <c r="M11" s="15">
        <f t="shared" si="2"/>
        <v>90</v>
      </c>
      <c r="N11" s="36" t="s">
        <v>66</v>
      </c>
    </row>
    <row r="12" spans="1:16" s="12" customFormat="1" ht="68.25" customHeight="1">
      <c r="A12" s="46" t="s">
        <v>11</v>
      </c>
      <c r="B12" s="47"/>
      <c r="C12" s="32">
        <f>SUM(C7:C11)</f>
        <v>1411645.65</v>
      </c>
      <c r="D12" s="32">
        <f t="shared" ref="D12:L12" si="3">SUM(D7:D11)</f>
        <v>980680</v>
      </c>
      <c r="E12" s="32">
        <f t="shared" si="3"/>
        <v>430965.65</v>
      </c>
      <c r="F12" s="32">
        <f t="shared" si="3"/>
        <v>0</v>
      </c>
      <c r="G12" s="32">
        <f t="shared" si="3"/>
        <v>0</v>
      </c>
      <c r="H12" s="32">
        <f t="shared" si="3"/>
        <v>385800.82</v>
      </c>
      <c r="I12" s="32">
        <f t="shared" si="3"/>
        <v>109292.8</v>
      </c>
      <c r="J12" s="32">
        <f t="shared" si="3"/>
        <v>276508.02</v>
      </c>
      <c r="K12" s="32">
        <f t="shared" si="3"/>
        <v>0</v>
      </c>
      <c r="L12" s="16">
        <f t="shared" si="3"/>
        <v>0</v>
      </c>
      <c r="M12" s="17">
        <f>H12/C12*100</f>
        <v>27.329862844829368</v>
      </c>
      <c r="N12" s="37"/>
    </row>
    <row r="13" spans="1:16" ht="88.5" customHeight="1">
      <c r="A13" s="44"/>
      <c r="B13" s="13" t="s">
        <v>1</v>
      </c>
      <c r="C13" s="30">
        <v>240802</v>
      </c>
      <c r="D13" s="31">
        <f>C13</f>
        <v>240802</v>
      </c>
      <c r="E13" s="31"/>
      <c r="F13" s="31"/>
      <c r="G13" s="31"/>
      <c r="H13" s="30">
        <v>239801.28</v>
      </c>
      <c r="I13" s="31">
        <f>H13</f>
        <v>239801.28</v>
      </c>
      <c r="J13" s="31"/>
      <c r="K13" s="31"/>
      <c r="L13" s="14"/>
      <c r="M13" s="15">
        <f>H13/C13*100</f>
        <v>99.58442205629521</v>
      </c>
      <c r="N13" s="35"/>
      <c r="P13" s="2"/>
    </row>
    <row r="14" spans="1:16" s="2" customFormat="1" ht="88.5" customHeight="1">
      <c r="A14" s="48"/>
      <c r="B14" s="13" t="s">
        <v>2</v>
      </c>
      <c r="C14" s="30">
        <v>22800</v>
      </c>
      <c r="D14" s="31">
        <f t="shared" ref="D14" si="4">C14</f>
        <v>22800</v>
      </c>
      <c r="E14" s="31"/>
      <c r="F14" s="31"/>
      <c r="G14" s="31"/>
      <c r="H14" s="30">
        <v>22800</v>
      </c>
      <c r="I14" s="31">
        <f t="shared" ref="I14" si="5">H14</f>
        <v>22800</v>
      </c>
      <c r="J14" s="31"/>
      <c r="K14" s="31"/>
      <c r="L14" s="14"/>
      <c r="M14" s="15">
        <f t="shared" si="2"/>
        <v>100</v>
      </c>
      <c r="N14" s="38"/>
    </row>
    <row r="15" spans="1:16" s="2" customFormat="1" ht="65.25" customHeight="1">
      <c r="A15" s="49" t="s">
        <v>12</v>
      </c>
      <c r="B15" s="47"/>
      <c r="C15" s="32">
        <f>SUM(C13:C14)</f>
        <v>263602</v>
      </c>
      <c r="D15" s="32">
        <f t="shared" ref="D15:L15" si="6">SUM(D13:D14)</f>
        <v>263602</v>
      </c>
      <c r="E15" s="32">
        <f t="shared" si="6"/>
        <v>0</v>
      </c>
      <c r="F15" s="32">
        <f t="shared" si="6"/>
        <v>0</v>
      </c>
      <c r="G15" s="32">
        <f t="shared" si="6"/>
        <v>0</v>
      </c>
      <c r="H15" s="32">
        <f t="shared" si="6"/>
        <v>262601.28000000003</v>
      </c>
      <c r="I15" s="32">
        <f t="shared" si="6"/>
        <v>262601.28000000003</v>
      </c>
      <c r="J15" s="32">
        <f t="shared" si="6"/>
        <v>0</v>
      </c>
      <c r="K15" s="32">
        <f t="shared" si="6"/>
        <v>0</v>
      </c>
      <c r="L15" s="16">
        <f t="shared" si="6"/>
        <v>0</v>
      </c>
      <c r="M15" s="17">
        <f t="shared" si="2"/>
        <v>99.62036706853516</v>
      </c>
      <c r="N15" s="38"/>
    </row>
    <row r="16" spans="1:16" ht="88.5" customHeight="1">
      <c r="A16" s="44"/>
      <c r="B16" s="43" t="s">
        <v>32</v>
      </c>
      <c r="C16" s="30">
        <v>18300</v>
      </c>
      <c r="D16" s="31">
        <f>C16-E16-F16</f>
        <v>18300</v>
      </c>
      <c r="E16" s="31"/>
      <c r="F16" s="31"/>
      <c r="G16" s="31"/>
      <c r="H16" s="30">
        <v>18300</v>
      </c>
      <c r="I16" s="31">
        <f>H16-J16-K16</f>
        <v>18300</v>
      </c>
      <c r="J16" s="31"/>
      <c r="K16" s="31"/>
      <c r="L16" s="14"/>
      <c r="M16" s="15">
        <f t="shared" si="2"/>
        <v>100</v>
      </c>
      <c r="N16" s="35"/>
      <c r="P16" s="2"/>
    </row>
    <row r="17" spans="1:16" ht="88.5" customHeight="1">
      <c r="A17" s="44"/>
      <c r="B17" s="43" t="s">
        <v>33</v>
      </c>
      <c r="C17" s="30">
        <v>387600</v>
      </c>
      <c r="D17" s="31">
        <f t="shared" ref="D17:D22" si="7">C17-E17-F17</f>
        <v>326664</v>
      </c>
      <c r="E17" s="31">
        <v>60936</v>
      </c>
      <c r="F17" s="31"/>
      <c r="G17" s="31"/>
      <c r="H17" s="30">
        <v>349799.8</v>
      </c>
      <c r="I17" s="31">
        <f t="shared" ref="I17:I22" si="8">H17-J17-K17</f>
        <v>288863.8</v>
      </c>
      <c r="J17" s="31">
        <v>60936</v>
      </c>
      <c r="K17" s="31"/>
      <c r="L17" s="14"/>
      <c r="M17" s="15">
        <f t="shared" si="2"/>
        <v>90.247626418988645</v>
      </c>
      <c r="N17" s="35" t="s">
        <v>66</v>
      </c>
      <c r="P17" s="2"/>
    </row>
    <row r="18" spans="1:16" ht="88.5" customHeight="1">
      <c r="A18" s="44"/>
      <c r="B18" s="43" t="s">
        <v>34</v>
      </c>
      <c r="C18" s="30">
        <v>600000</v>
      </c>
      <c r="D18" s="31">
        <f t="shared" si="7"/>
        <v>0</v>
      </c>
      <c r="E18" s="31">
        <v>600000</v>
      </c>
      <c r="F18" s="31"/>
      <c r="G18" s="31"/>
      <c r="H18" s="30">
        <v>599999.98</v>
      </c>
      <c r="I18" s="31">
        <f t="shared" si="8"/>
        <v>0</v>
      </c>
      <c r="J18" s="31">
        <f>H18</f>
        <v>599999.98</v>
      </c>
      <c r="K18" s="31"/>
      <c r="L18" s="14"/>
      <c r="M18" s="15">
        <f t="shared" si="2"/>
        <v>99.999996666666675</v>
      </c>
      <c r="N18" s="35"/>
      <c r="P18" s="2"/>
    </row>
    <row r="19" spans="1:16" ht="88.5" customHeight="1">
      <c r="A19" s="44"/>
      <c r="B19" s="43" t="s">
        <v>35</v>
      </c>
      <c r="C19" s="30">
        <v>525000</v>
      </c>
      <c r="D19" s="31">
        <f t="shared" si="7"/>
        <v>0</v>
      </c>
      <c r="E19" s="31">
        <f>C19</f>
        <v>525000</v>
      </c>
      <c r="F19" s="31"/>
      <c r="G19" s="31"/>
      <c r="H19" s="30">
        <v>525000</v>
      </c>
      <c r="I19" s="31">
        <f t="shared" si="8"/>
        <v>0</v>
      </c>
      <c r="J19" s="31">
        <f>H19</f>
        <v>525000</v>
      </c>
      <c r="K19" s="31"/>
      <c r="L19" s="14"/>
      <c r="M19" s="15">
        <f t="shared" si="2"/>
        <v>100</v>
      </c>
      <c r="N19" s="35"/>
      <c r="P19" s="2"/>
    </row>
    <row r="20" spans="1:16" ht="88.5" customHeight="1">
      <c r="A20" s="44"/>
      <c r="B20" s="43" t="s">
        <v>36</v>
      </c>
      <c r="C20" s="30">
        <v>804600</v>
      </c>
      <c r="D20" s="31">
        <f t="shared" si="7"/>
        <v>200000</v>
      </c>
      <c r="E20" s="31"/>
      <c r="F20" s="31">
        <v>604600</v>
      </c>
      <c r="G20" s="31"/>
      <c r="H20" s="30">
        <v>804600</v>
      </c>
      <c r="I20" s="31">
        <f t="shared" si="8"/>
        <v>200000</v>
      </c>
      <c r="J20" s="31"/>
      <c r="K20" s="31">
        <v>604600</v>
      </c>
      <c r="L20" s="14"/>
      <c r="M20" s="15">
        <f t="shared" si="2"/>
        <v>100</v>
      </c>
      <c r="N20" s="35"/>
      <c r="P20" s="2"/>
    </row>
    <row r="21" spans="1:16" ht="88.5" customHeight="1">
      <c r="A21" s="44"/>
      <c r="B21" s="43" t="s">
        <v>37</v>
      </c>
      <c r="C21" s="30">
        <v>465500</v>
      </c>
      <c r="D21" s="31">
        <f t="shared" si="7"/>
        <v>46500</v>
      </c>
      <c r="E21" s="31"/>
      <c r="F21" s="31">
        <v>419000</v>
      </c>
      <c r="G21" s="31"/>
      <c r="H21" s="30">
        <v>465500</v>
      </c>
      <c r="I21" s="31">
        <f t="shared" si="8"/>
        <v>46500</v>
      </c>
      <c r="J21" s="31"/>
      <c r="K21" s="31">
        <v>419000</v>
      </c>
      <c r="L21" s="14"/>
      <c r="M21" s="15">
        <f t="shared" si="2"/>
        <v>100</v>
      </c>
      <c r="N21" s="35"/>
      <c r="P21" s="2"/>
    </row>
    <row r="22" spans="1:16" ht="88.5" customHeight="1">
      <c r="A22" s="44"/>
      <c r="B22" s="43" t="s">
        <v>38</v>
      </c>
      <c r="C22" s="30">
        <v>100000</v>
      </c>
      <c r="D22" s="31">
        <f t="shared" si="7"/>
        <v>10135</v>
      </c>
      <c r="E22" s="31"/>
      <c r="F22" s="31">
        <v>89865</v>
      </c>
      <c r="G22" s="31"/>
      <c r="H22" s="30">
        <v>99000</v>
      </c>
      <c r="I22" s="31">
        <f t="shared" si="8"/>
        <v>10033</v>
      </c>
      <c r="J22" s="31"/>
      <c r="K22" s="31">
        <v>88967</v>
      </c>
      <c r="L22" s="14"/>
      <c r="M22" s="15">
        <f t="shared" si="2"/>
        <v>99</v>
      </c>
      <c r="N22" s="35"/>
      <c r="P22" s="2"/>
    </row>
    <row r="23" spans="1:16" s="2" customFormat="1" ht="53.25" customHeight="1">
      <c r="A23" s="49" t="s">
        <v>13</v>
      </c>
      <c r="B23" s="47"/>
      <c r="C23" s="32">
        <f>SUM(C16:C22)</f>
        <v>2901000</v>
      </c>
      <c r="D23" s="32">
        <f t="shared" ref="D23:L23" si="9">SUM(D16:D22)</f>
        <v>601599</v>
      </c>
      <c r="E23" s="32">
        <f t="shared" si="9"/>
        <v>1185936</v>
      </c>
      <c r="F23" s="32">
        <f t="shared" si="9"/>
        <v>1113465</v>
      </c>
      <c r="G23" s="32">
        <f t="shared" si="9"/>
        <v>0</v>
      </c>
      <c r="H23" s="32">
        <f t="shared" si="9"/>
        <v>2862199.7800000003</v>
      </c>
      <c r="I23" s="32">
        <f t="shared" si="9"/>
        <v>563696.80000000005</v>
      </c>
      <c r="J23" s="32">
        <f t="shared" si="9"/>
        <v>1185935.98</v>
      </c>
      <c r="K23" s="32">
        <f t="shared" si="9"/>
        <v>1112567</v>
      </c>
      <c r="L23" s="16">
        <f t="shared" si="9"/>
        <v>0</v>
      </c>
      <c r="M23" s="17">
        <f t="shared" si="2"/>
        <v>98.662522578421246</v>
      </c>
      <c r="N23" s="38"/>
    </row>
    <row r="24" spans="1:16" ht="94.5" customHeight="1">
      <c r="A24" s="48"/>
      <c r="B24" s="43" t="s">
        <v>39</v>
      </c>
      <c r="C24" s="30">
        <v>249276.63</v>
      </c>
      <c r="D24" s="31">
        <f>C24-E24-F24</f>
        <v>0</v>
      </c>
      <c r="E24" s="31"/>
      <c r="F24" s="31">
        <f>C24</f>
        <v>249276.63</v>
      </c>
      <c r="G24" s="31"/>
      <c r="H24" s="30">
        <v>249276.63</v>
      </c>
      <c r="I24" s="31">
        <f>H24-J24-K24</f>
        <v>0</v>
      </c>
      <c r="J24" s="31"/>
      <c r="K24" s="31">
        <f>H24</f>
        <v>249276.63</v>
      </c>
      <c r="L24" s="14"/>
      <c r="M24" s="15">
        <f t="shared" si="2"/>
        <v>100</v>
      </c>
      <c r="N24" s="39"/>
      <c r="P24" s="2"/>
    </row>
    <row r="25" spans="1:16" s="2" customFormat="1" ht="73.5" customHeight="1">
      <c r="A25" s="50"/>
      <c r="B25" s="43" t="s">
        <v>40</v>
      </c>
      <c r="C25" s="30">
        <v>5375040</v>
      </c>
      <c r="D25" s="31">
        <f t="shared" ref="D25:D40" si="10">C25-E25-F25</f>
        <v>5375040</v>
      </c>
      <c r="E25" s="31"/>
      <c r="F25" s="31"/>
      <c r="G25" s="31"/>
      <c r="H25" s="30">
        <v>5344850.08</v>
      </c>
      <c r="I25" s="31">
        <f t="shared" ref="I25:I40" si="11">H25-J25-K25</f>
        <v>5344850.08</v>
      </c>
      <c r="J25" s="31"/>
      <c r="K25" s="31"/>
      <c r="L25" s="14"/>
      <c r="M25" s="15">
        <f t="shared" si="2"/>
        <v>99.438331249627907</v>
      </c>
      <c r="N25" s="39"/>
    </row>
    <row r="26" spans="1:16" ht="76.5" customHeight="1">
      <c r="A26" s="51"/>
      <c r="B26" s="43" t="s">
        <v>41</v>
      </c>
      <c r="C26" s="30">
        <v>156147.9</v>
      </c>
      <c r="D26" s="31">
        <f t="shared" si="10"/>
        <v>156147.9</v>
      </c>
      <c r="E26" s="31"/>
      <c r="F26" s="31"/>
      <c r="G26" s="31"/>
      <c r="H26" s="30">
        <v>152775.32999999999</v>
      </c>
      <c r="I26" s="31">
        <f t="shared" si="11"/>
        <v>152775.32999999999</v>
      </c>
      <c r="J26" s="31"/>
      <c r="K26" s="31"/>
      <c r="L26" s="14"/>
      <c r="M26" s="15">
        <f t="shared" si="2"/>
        <v>97.84014386360623</v>
      </c>
      <c r="N26" s="40"/>
      <c r="P26" s="2"/>
    </row>
    <row r="27" spans="1:16" ht="75.75" customHeight="1">
      <c r="A27" s="51"/>
      <c r="B27" s="43" t="s">
        <v>42</v>
      </c>
      <c r="C27" s="30">
        <v>1346684.59</v>
      </c>
      <c r="D27" s="31">
        <f t="shared" si="10"/>
        <v>1346684.59</v>
      </c>
      <c r="E27" s="31"/>
      <c r="F27" s="31"/>
      <c r="G27" s="31"/>
      <c r="H27" s="30">
        <v>1109343.57</v>
      </c>
      <c r="I27" s="31">
        <f t="shared" si="11"/>
        <v>1109343.57</v>
      </c>
      <c r="J27" s="31"/>
      <c r="K27" s="31"/>
      <c r="L27" s="14"/>
      <c r="M27" s="15">
        <f t="shared" si="2"/>
        <v>82.375901397965805</v>
      </c>
      <c r="N27" s="40" t="s">
        <v>7</v>
      </c>
      <c r="P27" s="2"/>
    </row>
    <row r="28" spans="1:16" ht="75.75" customHeight="1">
      <c r="A28" s="51"/>
      <c r="B28" s="43" t="s">
        <v>43</v>
      </c>
      <c r="C28" s="30">
        <v>2650000</v>
      </c>
      <c r="D28" s="31">
        <f t="shared" si="10"/>
        <v>2650000</v>
      </c>
      <c r="E28" s="31"/>
      <c r="F28" s="31"/>
      <c r="G28" s="31"/>
      <c r="H28" s="30">
        <v>2650000</v>
      </c>
      <c r="I28" s="31">
        <f t="shared" si="11"/>
        <v>2650000</v>
      </c>
      <c r="J28" s="31"/>
      <c r="K28" s="31"/>
      <c r="L28" s="14"/>
      <c r="M28" s="15">
        <f t="shared" si="2"/>
        <v>100</v>
      </c>
      <c r="N28" s="41"/>
      <c r="P28" s="2"/>
    </row>
    <row r="29" spans="1:16" ht="80.25" customHeight="1">
      <c r="A29" s="51"/>
      <c r="B29" s="43" t="s">
        <v>44</v>
      </c>
      <c r="C29" s="30">
        <v>6050</v>
      </c>
      <c r="D29" s="31">
        <f t="shared" si="10"/>
        <v>6050</v>
      </c>
      <c r="E29" s="31"/>
      <c r="F29" s="31"/>
      <c r="G29" s="31"/>
      <c r="H29" s="30">
        <v>6050</v>
      </c>
      <c r="I29" s="31">
        <f t="shared" si="11"/>
        <v>6050</v>
      </c>
      <c r="J29" s="31"/>
      <c r="K29" s="31"/>
      <c r="L29" s="14"/>
      <c r="M29" s="15">
        <f t="shared" si="2"/>
        <v>100</v>
      </c>
      <c r="N29" s="41"/>
      <c r="P29" s="2"/>
    </row>
    <row r="30" spans="1:16" ht="80.25" customHeight="1">
      <c r="A30" s="51"/>
      <c r="B30" s="43" t="s">
        <v>45</v>
      </c>
      <c r="C30" s="30">
        <v>208000</v>
      </c>
      <c r="D30" s="31">
        <f t="shared" si="10"/>
        <v>208000</v>
      </c>
      <c r="E30" s="31"/>
      <c r="F30" s="31"/>
      <c r="G30" s="31"/>
      <c r="H30" s="30">
        <v>189103</v>
      </c>
      <c r="I30" s="31">
        <f t="shared" si="11"/>
        <v>189103</v>
      </c>
      <c r="J30" s="31"/>
      <c r="K30" s="31"/>
      <c r="L30" s="14"/>
      <c r="M30" s="15">
        <f t="shared" si="2"/>
        <v>90.914903846153848</v>
      </c>
      <c r="N30" s="35"/>
      <c r="P30" s="2"/>
    </row>
    <row r="31" spans="1:16" ht="78" customHeight="1">
      <c r="A31" s="51"/>
      <c r="B31" s="43" t="s">
        <v>46</v>
      </c>
      <c r="C31" s="30">
        <v>1253645</v>
      </c>
      <c r="D31" s="31">
        <f t="shared" si="10"/>
        <v>853645</v>
      </c>
      <c r="E31" s="31">
        <v>400000</v>
      </c>
      <c r="F31" s="31"/>
      <c r="G31" s="31"/>
      <c r="H31" s="30">
        <v>1134133.58</v>
      </c>
      <c r="I31" s="31">
        <f t="shared" si="11"/>
        <v>734133.58000000007</v>
      </c>
      <c r="J31" s="31">
        <v>400000</v>
      </c>
      <c r="K31" s="31"/>
      <c r="L31" s="14"/>
      <c r="M31" s="15">
        <f t="shared" si="2"/>
        <v>90.466884963446589</v>
      </c>
      <c r="N31" s="40" t="s">
        <v>7</v>
      </c>
      <c r="P31" s="2"/>
    </row>
    <row r="32" spans="1:16" ht="88.5" customHeight="1">
      <c r="A32" s="51"/>
      <c r="B32" s="43" t="s">
        <v>47</v>
      </c>
      <c r="C32" s="30">
        <v>52000</v>
      </c>
      <c r="D32" s="31">
        <f t="shared" si="10"/>
        <v>52000</v>
      </c>
      <c r="E32" s="31"/>
      <c r="F32" s="31"/>
      <c r="G32" s="31"/>
      <c r="H32" s="30">
        <v>51883.05</v>
      </c>
      <c r="I32" s="31">
        <f t="shared" si="11"/>
        <v>51883.05</v>
      </c>
      <c r="J32" s="31"/>
      <c r="K32" s="31"/>
      <c r="L32" s="14"/>
      <c r="M32" s="15">
        <f t="shared" si="2"/>
        <v>99.77509615384615</v>
      </c>
      <c r="N32" s="35"/>
      <c r="P32" s="2"/>
    </row>
    <row r="33" spans="1:16" ht="88.5" customHeight="1">
      <c r="A33" s="51"/>
      <c r="B33" s="43" t="s">
        <v>48</v>
      </c>
      <c r="C33" s="30">
        <v>753249.24</v>
      </c>
      <c r="D33" s="31">
        <f t="shared" si="10"/>
        <v>753249.24</v>
      </c>
      <c r="E33" s="31"/>
      <c r="F33" s="31"/>
      <c r="G33" s="31"/>
      <c r="H33" s="30">
        <v>753249.24</v>
      </c>
      <c r="I33" s="31">
        <f t="shared" si="11"/>
        <v>753249.24</v>
      </c>
      <c r="J33" s="31"/>
      <c r="K33" s="31"/>
      <c r="L33" s="14"/>
      <c r="M33" s="15">
        <f t="shared" si="2"/>
        <v>100</v>
      </c>
      <c r="N33" s="35"/>
      <c r="P33" s="2"/>
    </row>
    <row r="34" spans="1:16" ht="88.5" customHeight="1">
      <c r="A34" s="51"/>
      <c r="B34" s="43" t="s">
        <v>49</v>
      </c>
      <c r="C34" s="30">
        <v>20000</v>
      </c>
      <c r="D34" s="31">
        <f t="shared" si="10"/>
        <v>20000</v>
      </c>
      <c r="E34" s="31"/>
      <c r="F34" s="31"/>
      <c r="G34" s="31"/>
      <c r="H34" s="30">
        <v>20000</v>
      </c>
      <c r="I34" s="31">
        <f t="shared" si="11"/>
        <v>20000</v>
      </c>
      <c r="J34" s="31"/>
      <c r="K34" s="31"/>
      <c r="L34" s="14"/>
      <c r="M34" s="15">
        <f t="shared" si="2"/>
        <v>100</v>
      </c>
      <c r="N34" s="39"/>
      <c r="P34" s="2"/>
    </row>
    <row r="35" spans="1:16" ht="80.25" customHeight="1">
      <c r="A35" s="51"/>
      <c r="B35" s="43" t="s">
        <v>50</v>
      </c>
      <c r="C35" s="30">
        <v>900000</v>
      </c>
      <c r="D35" s="31">
        <f t="shared" si="10"/>
        <v>0</v>
      </c>
      <c r="E35" s="31">
        <f>C35</f>
        <v>900000</v>
      </c>
      <c r="F35" s="31"/>
      <c r="G35" s="31"/>
      <c r="H35" s="30">
        <v>900000</v>
      </c>
      <c r="I35" s="31">
        <f t="shared" si="11"/>
        <v>0</v>
      </c>
      <c r="J35" s="31">
        <f>H35</f>
        <v>900000</v>
      </c>
      <c r="K35" s="31"/>
      <c r="L35" s="14"/>
      <c r="M35" s="15">
        <f t="shared" si="2"/>
        <v>100</v>
      </c>
      <c r="N35" s="35"/>
      <c r="P35" s="2"/>
    </row>
    <row r="36" spans="1:16" ht="75.75" customHeight="1">
      <c r="A36" s="51"/>
      <c r="B36" s="43" t="s">
        <v>51</v>
      </c>
      <c r="C36" s="30">
        <v>252437.2</v>
      </c>
      <c r="D36" s="31">
        <f t="shared" si="10"/>
        <v>0</v>
      </c>
      <c r="E36" s="31"/>
      <c r="F36" s="31">
        <f>C36</f>
        <v>252437.2</v>
      </c>
      <c r="G36" s="31"/>
      <c r="H36" s="30">
        <v>252437.2</v>
      </c>
      <c r="I36" s="31">
        <f t="shared" si="11"/>
        <v>0</v>
      </c>
      <c r="J36" s="31"/>
      <c r="K36" s="31">
        <f>H36</f>
        <v>252437.2</v>
      </c>
      <c r="L36" s="14"/>
      <c r="M36" s="15">
        <f t="shared" si="2"/>
        <v>100</v>
      </c>
      <c r="N36" s="35"/>
      <c r="P36" s="2"/>
    </row>
    <row r="37" spans="1:16" ht="79.5" customHeight="1">
      <c r="A37" s="51"/>
      <c r="B37" s="43" t="s">
        <v>52</v>
      </c>
      <c r="C37" s="30">
        <v>5430474</v>
      </c>
      <c r="D37" s="31">
        <f t="shared" si="10"/>
        <v>54304.740000000224</v>
      </c>
      <c r="E37" s="31"/>
      <c r="F37" s="31">
        <v>5376169.2599999998</v>
      </c>
      <c r="G37" s="31"/>
      <c r="H37" s="30">
        <v>5430474</v>
      </c>
      <c r="I37" s="31">
        <f t="shared" si="11"/>
        <v>54304.740000000224</v>
      </c>
      <c r="J37" s="31"/>
      <c r="K37" s="31">
        <f>F37</f>
        <v>5376169.2599999998</v>
      </c>
      <c r="L37" s="14"/>
      <c r="M37" s="15">
        <f t="shared" si="2"/>
        <v>100</v>
      </c>
      <c r="N37" s="35"/>
      <c r="P37" s="2"/>
    </row>
    <row r="38" spans="1:16" ht="88.5" customHeight="1">
      <c r="A38" s="51"/>
      <c r="B38" s="43" t="s">
        <v>53</v>
      </c>
      <c r="C38" s="30">
        <v>35000</v>
      </c>
      <c r="D38" s="31">
        <f t="shared" si="10"/>
        <v>3500</v>
      </c>
      <c r="E38" s="31"/>
      <c r="F38" s="31">
        <v>31500</v>
      </c>
      <c r="G38" s="31"/>
      <c r="H38" s="30">
        <v>35000</v>
      </c>
      <c r="I38" s="31">
        <f t="shared" si="11"/>
        <v>3500</v>
      </c>
      <c r="J38" s="31"/>
      <c r="K38" s="31">
        <v>31500</v>
      </c>
      <c r="L38" s="14"/>
      <c r="M38" s="15">
        <f t="shared" si="2"/>
        <v>100</v>
      </c>
      <c r="N38" s="35"/>
      <c r="P38" s="2"/>
    </row>
    <row r="39" spans="1:16" ht="88.5" customHeight="1">
      <c r="A39" s="51"/>
      <c r="B39" s="43" t="s">
        <v>54</v>
      </c>
      <c r="C39" s="30">
        <v>1084000</v>
      </c>
      <c r="D39" s="31">
        <f t="shared" si="10"/>
        <v>109865</v>
      </c>
      <c r="E39" s="31"/>
      <c r="F39" s="31">
        <v>974135</v>
      </c>
      <c r="G39" s="31"/>
      <c r="H39" s="30">
        <v>1084000</v>
      </c>
      <c r="I39" s="31">
        <f t="shared" si="11"/>
        <v>109865</v>
      </c>
      <c r="J39" s="31"/>
      <c r="K39" s="31">
        <v>974135</v>
      </c>
      <c r="L39" s="14"/>
      <c r="M39" s="15">
        <f t="shared" si="2"/>
        <v>100</v>
      </c>
      <c r="N39" s="35"/>
      <c r="P39" s="2"/>
    </row>
    <row r="40" spans="1:16" ht="88.5" customHeight="1">
      <c r="A40" s="51"/>
      <c r="B40" s="43" t="s">
        <v>51</v>
      </c>
      <c r="C40" s="30">
        <v>13286.17</v>
      </c>
      <c r="D40" s="31">
        <f t="shared" si="10"/>
        <v>13286.17</v>
      </c>
      <c r="E40" s="31"/>
      <c r="F40" s="31"/>
      <c r="G40" s="31"/>
      <c r="H40" s="30">
        <v>13286.17</v>
      </c>
      <c r="I40" s="31">
        <f t="shared" si="11"/>
        <v>13286.17</v>
      </c>
      <c r="J40" s="31"/>
      <c r="K40" s="31"/>
      <c r="L40" s="14"/>
      <c r="M40" s="15">
        <f t="shared" si="2"/>
        <v>100</v>
      </c>
      <c r="N40" s="35"/>
      <c r="P40" s="2"/>
    </row>
    <row r="41" spans="1:16" s="12" customFormat="1" ht="61.5" customHeight="1">
      <c r="A41" s="46" t="s">
        <v>14</v>
      </c>
      <c r="B41" s="52"/>
      <c r="C41" s="32">
        <f>SUM(C24:C40)</f>
        <v>19785290.730000004</v>
      </c>
      <c r="D41" s="32">
        <f t="shared" ref="D41:L41" si="12">SUM(D24:D40)</f>
        <v>11601772.640000001</v>
      </c>
      <c r="E41" s="32">
        <f t="shared" si="12"/>
        <v>1300000</v>
      </c>
      <c r="F41" s="32">
        <f t="shared" si="12"/>
        <v>6883518.0899999999</v>
      </c>
      <c r="G41" s="32">
        <f t="shared" si="12"/>
        <v>0</v>
      </c>
      <c r="H41" s="32">
        <f t="shared" si="12"/>
        <v>19375861.850000001</v>
      </c>
      <c r="I41" s="32">
        <f t="shared" si="12"/>
        <v>11192343.760000002</v>
      </c>
      <c r="J41" s="32">
        <f t="shared" si="12"/>
        <v>1300000</v>
      </c>
      <c r="K41" s="32">
        <f t="shared" si="12"/>
        <v>6883518.0899999999</v>
      </c>
      <c r="L41" s="16">
        <f t="shared" si="12"/>
        <v>0</v>
      </c>
      <c r="M41" s="17">
        <f t="shared" si="2"/>
        <v>97.930640061916336</v>
      </c>
      <c r="N41" s="37"/>
    </row>
    <row r="42" spans="1:16" s="2" customFormat="1" ht="88.5" customHeight="1">
      <c r="A42" s="50"/>
      <c r="B42" s="43" t="s">
        <v>55</v>
      </c>
      <c r="C42" s="30">
        <v>4637149</v>
      </c>
      <c r="D42" s="31">
        <f>C42-E42-F42</f>
        <v>4517149</v>
      </c>
      <c r="E42" s="31">
        <v>120000</v>
      </c>
      <c r="F42" s="31"/>
      <c r="G42" s="31"/>
      <c r="H42" s="30">
        <v>4376481.3</v>
      </c>
      <c r="I42" s="31">
        <f>H42-J42-K42</f>
        <v>4256481.3</v>
      </c>
      <c r="J42" s="31">
        <v>120000</v>
      </c>
      <c r="K42" s="31"/>
      <c r="L42" s="14"/>
      <c r="M42" s="15">
        <f t="shared" si="2"/>
        <v>94.37870769302431</v>
      </c>
      <c r="N42" s="36" t="s">
        <v>8</v>
      </c>
    </row>
    <row r="43" spans="1:16" ht="88.5" customHeight="1">
      <c r="A43" s="51"/>
      <c r="B43" s="43" t="s">
        <v>56</v>
      </c>
      <c r="C43" s="30">
        <v>1825686</v>
      </c>
      <c r="D43" s="31">
        <f t="shared" ref="D43:D46" si="13">C43-E43-F43</f>
        <v>1586622</v>
      </c>
      <c r="E43" s="31">
        <v>239064</v>
      </c>
      <c r="F43" s="31"/>
      <c r="G43" s="31"/>
      <c r="H43" s="30">
        <v>1782744.74</v>
      </c>
      <c r="I43" s="31">
        <f t="shared" ref="I43:I46" si="14">H43-J43-K43</f>
        <v>1543680.74</v>
      </c>
      <c r="J43" s="31">
        <v>239064</v>
      </c>
      <c r="K43" s="31"/>
      <c r="L43" s="14"/>
      <c r="M43" s="15">
        <f t="shared" si="2"/>
        <v>97.647938363990306</v>
      </c>
      <c r="N43" s="35" t="s">
        <v>8</v>
      </c>
      <c r="P43" s="2"/>
    </row>
    <row r="44" spans="1:16" ht="88.5" customHeight="1">
      <c r="A44" s="51"/>
      <c r="B44" s="43" t="s">
        <v>57</v>
      </c>
      <c r="C44" s="30">
        <v>404777.01</v>
      </c>
      <c r="D44" s="31">
        <f t="shared" si="13"/>
        <v>404777.01</v>
      </c>
      <c r="E44" s="31"/>
      <c r="F44" s="31"/>
      <c r="G44" s="31"/>
      <c r="H44" s="30">
        <v>379216.12</v>
      </c>
      <c r="I44" s="31">
        <f t="shared" si="14"/>
        <v>379216.12</v>
      </c>
      <c r="J44" s="31"/>
      <c r="K44" s="31"/>
      <c r="L44" s="14"/>
      <c r="M44" s="15">
        <f t="shared" si="2"/>
        <v>93.685192249431353</v>
      </c>
      <c r="N44" s="35"/>
      <c r="P44" s="2"/>
    </row>
    <row r="45" spans="1:16" ht="88.5" customHeight="1">
      <c r="A45" s="51"/>
      <c r="B45" s="43" t="s">
        <v>58</v>
      </c>
      <c r="C45" s="30">
        <v>245000</v>
      </c>
      <c r="D45" s="31">
        <f t="shared" si="13"/>
        <v>0</v>
      </c>
      <c r="E45" s="31">
        <f>C45</f>
        <v>245000</v>
      </c>
      <c r="F45" s="31"/>
      <c r="G45" s="31"/>
      <c r="H45" s="30">
        <v>245000</v>
      </c>
      <c r="I45" s="31">
        <f t="shared" si="14"/>
        <v>0</v>
      </c>
      <c r="J45" s="31">
        <f>H45</f>
        <v>245000</v>
      </c>
      <c r="K45" s="31"/>
      <c r="L45" s="14"/>
      <c r="M45" s="15">
        <f t="shared" si="2"/>
        <v>100</v>
      </c>
      <c r="N45" s="35"/>
      <c r="P45" s="2"/>
    </row>
    <row r="46" spans="1:16" ht="88.5" customHeight="1">
      <c r="A46" s="51"/>
      <c r="B46" s="43" t="s">
        <v>59</v>
      </c>
      <c r="C46" s="30">
        <v>3169600</v>
      </c>
      <c r="D46" s="31">
        <f t="shared" si="13"/>
        <v>1464800</v>
      </c>
      <c r="E46" s="31"/>
      <c r="F46" s="31">
        <v>1704800</v>
      </c>
      <c r="G46" s="31"/>
      <c r="H46" s="30">
        <v>2890411.93</v>
      </c>
      <c r="I46" s="31">
        <f t="shared" si="14"/>
        <v>1463521.4900000002</v>
      </c>
      <c r="J46" s="31"/>
      <c r="K46" s="31">
        <v>1426890.44</v>
      </c>
      <c r="L46" s="14"/>
      <c r="M46" s="15">
        <f t="shared" si="2"/>
        <v>91.191693904593635</v>
      </c>
      <c r="N46" s="35" t="s">
        <v>65</v>
      </c>
      <c r="P46" s="2"/>
    </row>
    <row r="47" spans="1:16" s="12" customFormat="1" ht="69.75" customHeight="1">
      <c r="A47" s="46" t="s">
        <v>15</v>
      </c>
      <c r="B47" s="52"/>
      <c r="C47" s="32">
        <f>SUM(C42:C46)</f>
        <v>10282212.01</v>
      </c>
      <c r="D47" s="32">
        <f t="shared" ref="D47:L47" si="15">SUM(D42:D46)</f>
        <v>7973348.0099999998</v>
      </c>
      <c r="E47" s="32">
        <f t="shared" si="15"/>
        <v>604064</v>
      </c>
      <c r="F47" s="32">
        <f t="shared" si="15"/>
        <v>1704800</v>
      </c>
      <c r="G47" s="32">
        <f t="shared" si="15"/>
        <v>0</v>
      </c>
      <c r="H47" s="32">
        <f t="shared" si="15"/>
        <v>9673854.0899999999</v>
      </c>
      <c r="I47" s="32">
        <f t="shared" si="15"/>
        <v>7642899.6500000004</v>
      </c>
      <c r="J47" s="32">
        <f t="shared" si="15"/>
        <v>604064</v>
      </c>
      <c r="K47" s="32">
        <f t="shared" si="15"/>
        <v>1426890.44</v>
      </c>
      <c r="L47" s="16">
        <f t="shared" si="15"/>
        <v>0</v>
      </c>
      <c r="M47" s="17">
        <f t="shared" si="2"/>
        <v>94.083394512694937</v>
      </c>
      <c r="N47" s="37"/>
    </row>
    <row r="48" spans="1:16" s="2" customFormat="1" ht="88.5" customHeight="1">
      <c r="A48" s="50"/>
      <c r="B48" s="43" t="s">
        <v>60</v>
      </c>
      <c r="C48" s="30">
        <v>3984179</v>
      </c>
      <c r="D48" s="31">
        <f>C48-E48-F48</f>
        <v>3864179</v>
      </c>
      <c r="E48" s="31">
        <v>120000</v>
      </c>
      <c r="F48" s="31"/>
      <c r="G48" s="31"/>
      <c r="H48" s="23">
        <v>3914890.65</v>
      </c>
      <c r="I48" s="31">
        <f>H48-J48-K48</f>
        <v>3794890.65</v>
      </c>
      <c r="J48" s="31">
        <v>120000</v>
      </c>
      <c r="K48" s="31"/>
      <c r="L48" s="14"/>
      <c r="M48" s="15">
        <f t="shared" si="2"/>
        <v>98.260912725055775</v>
      </c>
      <c r="N48" s="36" t="s">
        <v>8</v>
      </c>
    </row>
    <row r="49" spans="1:16" ht="81.75" customHeight="1">
      <c r="A49" s="51"/>
      <c r="B49" s="43" t="s">
        <v>61</v>
      </c>
      <c r="C49" s="30">
        <v>253084</v>
      </c>
      <c r="D49" s="31">
        <f t="shared" ref="D49:D51" si="16">C49-E49-F49</f>
        <v>253084</v>
      </c>
      <c r="E49" s="31"/>
      <c r="F49" s="31"/>
      <c r="G49" s="31"/>
      <c r="H49" s="23">
        <v>253048.2</v>
      </c>
      <c r="I49" s="31">
        <f t="shared" ref="I49:I51" si="17">H49-J49-K49</f>
        <v>253048.2</v>
      </c>
      <c r="J49" s="31"/>
      <c r="K49" s="31"/>
      <c r="L49" s="14"/>
      <c r="M49" s="15">
        <f t="shared" si="2"/>
        <v>99.985854498901546</v>
      </c>
      <c r="N49" s="35"/>
      <c r="P49" s="2"/>
    </row>
    <row r="50" spans="1:16" ht="88.5" customHeight="1">
      <c r="A50" s="51"/>
      <c r="B50" s="43" t="s">
        <v>62</v>
      </c>
      <c r="C50" s="30">
        <v>134987.03</v>
      </c>
      <c r="D50" s="31">
        <f t="shared" si="16"/>
        <v>120832.66</v>
      </c>
      <c r="E50" s="31">
        <v>14154.37</v>
      </c>
      <c r="F50" s="31"/>
      <c r="G50" s="31"/>
      <c r="H50" s="23">
        <v>134987.03</v>
      </c>
      <c r="I50" s="31">
        <f t="shared" si="17"/>
        <v>120832.66</v>
      </c>
      <c r="J50" s="31">
        <f>E50</f>
        <v>14154.37</v>
      </c>
      <c r="K50" s="31"/>
      <c r="L50" s="14"/>
      <c r="M50" s="15">
        <f t="shared" si="2"/>
        <v>100</v>
      </c>
      <c r="N50" s="35"/>
      <c r="P50" s="2"/>
    </row>
    <row r="51" spans="1:16" ht="88.5" customHeight="1">
      <c r="A51" s="51"/>
      <c r="B51" s="43" t="s">
        <v>63</v>
      </c>
      <c r="C51" s="30">
        <v>944400</v>
      </c>
      <c r="D51" s="31">
        <f t="shared" si="16"/>
        <v>0</v>
      </c>
      <c r="E51" s="31">
        <f>C51</f>
        <v>944400</v>
      </c>
      <c r="F51" s="31"/>
      <c r="G51" s="31"/>
      <c r="H51" s="23">
        <v>944400</v>
      </c>
      <c r="I51" s="31">
        <f t="shared" si="17"/>
        <v>0</v>
      </c>
      <c r="J51" s="31">
        <f>H51</f>
        <v>944400</v>
      </c>
      <c r="K51" s="31"/>
      <c r="L51" s="14"/>
      <c r="M51" s="15">
        <f t="shared" si="2"/>
        <v>100</v>
      </c>
      <c r="N51" s="35"/>
      <c r="P51" s="2"/>
    </row>
    <row r="52" spans="1:16" s="2" customFormat="1" ht="71.25" customHeight="1">
      <c r="A52" s="46" t="s">
        <v>16</v>
      </c>
      <c r="B52" s="53"/>
      <c r="C52" s="32">
        <f>SUM(C48:C51)</f>
        <v>5316650.03</v>
      </c>
      <c r="D52" s="32">
        <f t="shared" ref="D52:L52" si="18">SUM(D48:D51)</f>
        <v>4238095.66</v>
      </c>
      <c r="E52" s="32">
        <f t="shared" si="18"/>
        <v>1078554.3700000001</v>
      </c>
      <c r="F52" s="32">
        <f t="shared" si="18"/>
        <v>0</v>
      </c>
      <c r="G52" s="32">
        <f t="shared" si="18"/>
        <v>0</v>
      </c>
      <c r="H52" s="32">
        <f t="shared" si="18"/>
        <v>5247325.88</v>
      </c>
      <c r="I52" s="32">
        <f t="shared" si="18"/>
        <v>4168771.5100000002</v>
      </c>
      <c r="J52" s="32">
        <f t="shared" si="18"/>
        <v>1078554.3700000001</v>
      </c>
      <c r="K52" s="32">
        <f t="shared" si="18"/>
        <v>0</v>
      </c>
      <c r="L52" s="16">
        <f t="shared" si="18"/>
        <v>0</v>
      </c>
      <c r="M52" s="17">
        <f t="shared" si="2"/>
        <v>98.696093412039005</v>
      </c>
      <c r="N52" s="42"/>
    </row>
    <row r="53" spans="1:16" s="2" customFormat="1" ht="54.75" customHeight="1">
      <c r="A53" s="54" t="s">
        <v>10</v>
      </c>
      <c r="B53" s="18" t="s">
        <v>17</v>
      </c>
      <c r="C53" s="32">
        <f>C52+C47+C41+C23+C15+C12</f>
        <v>39960400.420000002</v>
      </c>
      <c r="D53" s="32">
        <f t="shared" ref="D53:L53" si="19">D52+D47+D41+D23+D15+D12</f>
        <v>25659097.310000002</v>
      </c>
      <c r="E53" s="32">
        <f t="shared" si="19"/>
        <v>4599520.0200000005</v>
      </c>
      <c r="F53" s="32">
        <f t="shared" si="19"/>
        <v>9701783.0899999999</v>
      </c>
      <c r="G53" s="32">
        <f t="shared" si="19"/>
        <v>0</v>
      </c>
      <c r="H53" s="32">
        <f t="shared" si="19"/>
        <v>37807643.700000003</v>
      </c>
      <c r="I53" s="32">
        <f t="shared" si="19"/>
        <v>23939605.800000004</v>
      </c>
      <c r="J53" s="32">
        <f t="shared" si="19"/>
        <v>4445062.37</v>
      </c>
      <c r="K53" s="32">
        <f t="shared" si="19"/>
        <v>9422975.5299999993</v>
      </c>
      <c r="L53" s="16">
        <f t="shared" si="19"/>
        <v>0</v>
      </c>
      <c r="M53" s="17">
        <f t="shared" si="2"/>
        <v>94.612774903720549</v>
      </c>
      <c r="N53" s="42"/>
    </row>
    <row r="54" spans="1:16">
      <c r="A54" s="6"/>
      <c r="B54" s="6"/>
      <c r="C54" s="7"/>
      <c r="D54" s="7"/>
      <c r="E54" s="7"/>
      <c r="F54" s="7"/>
      <c r="G54" s="7"/>
      <c r="H54" s="7"/>
      <c r="I54" s="7"/>
      <c r="J54" s="7"/>
      <c r="K54" s="7"/>
      <c r="L54" s="7"/>
    </row>
    <row r="55" spans="1:16">
      <c r="A55" s="6"/>
      <c r="B55" s="6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6">
      <c r="A56" s="6"/>
      <c r="B56" s="6"/>
      <c r="J56" s="33"/>
    </row>
    <row r="57" spans="1:16">
      <c r="A57" s="6"/>
      <c r="B57" s="6"/>
    </row>
  </sheetData>
  <mergeCells count="14">
    <mergeCell ref="B2:N2"/>
    <mergeCell ref="B1:N1"/>
    <mergeCell ref="B3:N3"/>
    <mergeCell ref="N4:N6"/>
    <mergeCell ref="C5:G5"/>
    <mergeCell ref="H5:L5"/>
    <mergeCell ref="C4:L4"/>
    <mergeCell ref="A4:B6"/>
    <mergeCell ref="A12:B12"/>
    <mergeCell ref="A41:B41"/>
    <mergeCell ref="A47:B47"/>
    <mergeCell ref="A52:B52"/>
    <mergeCell ref="A23:B23"/>
    <mergeCell ref="A15:B15"/>
  </mergeCells>
  <phoneticPr fontId="2" type="noConversion"/>
  <pageMargins left="0" right="0" top="0.19685039370078741" bottom="0.19685039370078741" header="0.31496062992125984" footer="0.31496062992125984"/>
  <pageSetup paperSize="9" scale="91" orientation="landscape" r:id="rId1"/>
  <rowBreaks count="1" manualBreakCount="1"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реализ мп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123</cp:lastModifiedBy>
  <cp:lastPrinted>2019-02-23T19:51:31Z</cp:lastPrinted>
  <dcterms:created xsi:type="dcterms:W3CDTF">2007-10-25T07:17:21Z</dcterms:created>
  <dcterms:modified xsi:type="dcterms:W3CDTF">2019-02-23T19:51:44Z</dcterms:modified>
</cp:coreProperties>
</file>