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15" windowWidth="11730" windowHeight="724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</sheets>
  <definedNames>
    <definedName name="_xlnm.Print_Titles" localSheetId="0">'Приложение 1'!$7:$8</definedName>
    <definedName name="_xlnm.Print_Area" localSheetId="0">'Приложение 1'!$A$1:$E$182</definedName>
  </definedNames>
  <calcPr calcId="125725"/>
</workbook>
</file>

<file path=xl/calcChain.xml><?xml version="1.0" encoding="utf-8"?>
<calcChain xmlns="http://schemas.openxmlformats.org/spreadsheetml/2006/main">
  <c r="E94" i="1"/>
  <c r="E141"/>
  <c r="G12"/>
  <c r="D54" i="6"/>
  <c r="C54"/>
  <c r="D50"/>
  <c r="C50"/>
  <c r="D46"/>
  <c r="C46"/>
  <c r="D40"/>
  <c r="C40"/>
  <c r="D27"/>
  <c r="C27"/>
  <c r="D20"/>
  <c r="C20"/>
  <c r="D17"/>
  <c r="C17"/>
  <c r="I107" i="1"/>
  <c r="D107"/>
  <c r="D16"/>
  <c r="E16" s="1"/>
  <c r="E148"/>
  <c r="E151"/>
  <c r="E167"/>
  <c r="E162"/>
  <c r="E98"/>
  <c r="E96"/>
  <c r="D16" i="2"/>
  <c r="K129" i="1"/>
  <c r="D15"/>
  <c r="D14"/>
  <c r="I14"/>
  <c r="E14" s="1"/>
  <c r="I15"/>
  <c r="E55"/>
  <c r="C16" i="2"/>
  <c r="E10" i="1"/>
  <c r="D160"/>
  <c r="E160" s="1"/>
  <c r="E128"/>
  <c r="E59"/>
  <c r="E28"/>
  <c r="E30"/>
  <c r="E31"/>
  <c r="E32"/>
  <c r="E23"/>
  <c r="E21"/>
  <c r="E19"/>
  <c r="E11"/>
  <c r="E12"/>
  <c r="E144"/>
  <c r="E145"/>
  <c r="E146"/>
  <c r="E149"/>
  <c r="E152"/>
  <c r="E154"/>
  <c r="E155"/>
  <c r="E132"/>
  <c r="E134"/>
  <c r="E137"/>
  <c r="E138"/>
  <c r="E139"/>
  <c r="E140"/>
  <c r="E143"/>
  <c r="E130"/>
  <c r="D159"/>
  <c r="E159" s="1"/>
  <c r="E15"/>
  <c r="E107" l="1"/>
</calcChain>
</file>

<file path=xl/sharedStrings.xml><?xml version="1.0" encoding="utf-8"?>
<sst xmlns="http://schemas.openxmlformats.org/spreadsheetml/2006/main" count="520" uniqueCount="349">
  <si>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</si>
  <si>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</si>
  <si>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</si>
  <si>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</si>
  <si>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</si>
  <si>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</si>
  <si>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</si>
  <si>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</si>
  <si>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</si>
  <si>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</si>
  <si>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</si>
  <si>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</si>
  <si>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</si>
  <si>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</si>
  <si>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</si>
  <si>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</si>
  <si>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</si>
  <si>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</si>
  <si>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</si>
  <si>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</si>
  <si>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</si>
  <si>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</si>
  <si>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</si>
  <si>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</si>
  <si>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</si>
  <si>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</si>
  <si>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</si>
  <si>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</si>
  <si>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</si>
  <si>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</si>
  <si>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</si>
  <si>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</si>
  <si>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</si>
  <si>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</si>
  <si>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</si>
  <si>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</si>
  <si>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</si>
  <si>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</si>
  <si>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</si>
  <si>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</si>
  <si>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</si>
  <si>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</si>
  <si>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</si>
  <si>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</si>
  <si>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</si>
  <si>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</si>
  <si>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</si>
  <si>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</si>
  <si>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</si>
  <si>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</si>
  <si>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</si>
  <si>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</si>
  <si>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</si>
  <si>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</si>
  <si>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</si>
  <si>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</si>
  <si>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</si>
  <si>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</si>
  <si>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</si>
  <si>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</si>
  <si>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</si>
  <si>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</si>
  <si>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</si>
  <si>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</si>
  <si>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</si>
  <si>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</si>
  <si>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</si>
  <si>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</si>
  <si>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</si>
  <si>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</si>
  <si>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</si>
  <si>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</si>
  <si>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</si>
  <si>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</si>
  <si>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</si>
  <si>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</si>
  <si>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</si>
  <si>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</si>
  <si>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</si>
  <si>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</si>
  <si>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</si>
  <si>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</si>
  <si>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</si>
  <si>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</si>
  <si>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</si>
  <si>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</si>
  <si>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</si>
  <si>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</si>
  <si>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</si>
  <si>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</si>
  <si>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</si>
  <si>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</si>
  <si>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</si>
  <si>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</si>
  <si>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</si>
  <si>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</si>
  <si>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</si>
  <si>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</si>
  <si>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</si>
  <si>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</si>
  <si>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</si>
  <si>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</si>
  <si>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</si>
  <si>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</si>
  <si>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</si>
  <si>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</si>
  <si>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</si>
  <si>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</si>
  <si>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</si>
  <si>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</si>
  <si>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</si>
  <si>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</si>
  <si>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</si>
  <si>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</si>
  <si>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</si>
  <si>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</si>
  <si>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</si>
  <si>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</si>
  <si>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</si>
  <si>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</si>
  <si>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</si>
  <si>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</si>
  <si>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</si>
  <si>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</si>
  <si>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</si>
  <si>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</si>
  <si>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</si>
  <si>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</si>
  <si>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</si>
  <si>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</si>
  <si>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</si>
  <si>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</si>
  <si>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</si>
  <si>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</si>
  <si>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</si>
  <si>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</si>
  <si>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</si>
  <si>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</si>
  <si>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</si>
  <si>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</si>
  <si>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</si>
  <si>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</si>
  <si>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</si>
  <si>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</si>
  <si>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</si>
  <si>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</si>
  <si>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</si>
  <si>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</si>
  <si>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</si>
  <si>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</si>
  <si>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</si>
  <si>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</si>
  <si>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</si>
  <si>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</si>
  <si>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</si>
  <si>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</si>
  <si>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</si>
  <si>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</si>
  <si>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</si>
  <si>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</si>
  <si>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</si>
  <si>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</si>
  <si>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</si>
  <si>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</si>
  <si>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</si>
  <si>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</si>
  <si>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</si>
  <si>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</si>
  <si>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</si>
  <si>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</si>
  <si>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</si>
  <si>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</si>
  <si>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</si>
  <si>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</si>
  <si>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</si>
  <si>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</si>
  <si>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</si>
  <si>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  <charset val="204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</si>
  <si>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</si>
  <si>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</si>
  <si>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</si>
  <si>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</si>
  <si>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</si>
  <si>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</si>
  <si>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</si>
  <si>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</si>
  <si>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</si>
  <si>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</si>
  <si>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</si>
  <si>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  <charset val="204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</si>
  <si>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</si>
  <si>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</si>
  <si>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</si>
  <si>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</si>
  <si>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</si>
  <si>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</si>
  <si>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</si>
  <si>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</si>
  <si>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</si>
  <si>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</si>
  <si>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</si>
  <si>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</si>
  <si>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</si>
  <si>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</si>
  <si>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</si>
  <si>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</si>
  <si>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</si>
  <si>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</si>
  <si>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</si>
  <si>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</si>
  <si>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</si>
  <si>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</si>
  <si>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</si>
  <si>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</si>
  <si>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</si>
  <si>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</si>
  <si>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</si>
  <si>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</si>
  <si>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</si>
  <si>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</si>
  <si>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</si>
  <si>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</si>
  <si>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</si>
  <si>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</si>
  <si>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</si>
  <si>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</si>
  <si>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</si>
  <si>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</si>
  <si>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</si>
  <si>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</si>
  <si>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</si>
  <si>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</si>
  <si>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</si>
  <si>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</si>
  <si>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</si>
  <si>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</si>
  <si>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</si>
  <si>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</si>
  <si>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</si>
  <si>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</si>
  <si>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</si>
  <si>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</si>
  <si>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</si>
  <si>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</si>
  <si>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</si>
  <si>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</si>
  <si>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</si>
  <si>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</si>
  <si>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</si>
  <si>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</si>
  <si>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</si>
  <si>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</si>
  <si>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</si>
  <si>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</si>
  <si>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</si>
  <si>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</si>
  <si>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</si>
  <si>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</si>
  <si>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</si>
  <si>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</si>
  <si>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</si>
  <si>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</si>
  <si>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</si>
  <si>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</si>
  <si>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</si>
  <si>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</si>
  <si>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</si>
  <si>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</si>
  <si>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</si>
  <si>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</si>
  <si>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</si>
  <si>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</si>
  <si>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</si>
  <si>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</si>
  <si>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</si>
  <si>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</si>
  <si>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</si>
  <si>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</si>
  <si>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</si>
  <si>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</si>
  <si>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</si>
  <si>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</si>
  <si>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</si>
  <si>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</si>
  <si>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</si>
  <si>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</si>
  <si>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</si>
  <si>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</si>
  <si>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</si>
  <si>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</si>
  <si>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</si>
  <si>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</si>
  <si>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</si>
  <si>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</si>
  <si>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</si>
  <si>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</si>
  <si>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</si>
  <si>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</si>
  <si>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</si>
  <si>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</si>
  <si>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</si>
  <si>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</si>
  <si>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</si>
  <si>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</si>
  <si>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</si>
  <si>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</si>
  <si>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</si>
  <si>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</si>
  <si>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</si>
  <si>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</si>
  <si>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</si>
  <si>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</si>
  <si>
    <t>Объем запланированных средств на  20 19 г.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</si>
  <si>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</si>
  <si>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</si>
  <si>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</si>
  <si>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</si>
  <si>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</si>
  <si>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газификации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</si>
  <si>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</si>
  <si>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«Обеспечение безопасности»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</si>
  <si>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</si>
  <si>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</si>
  <si>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«ЖКХ и благоустройство территории» 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</si>
  <si>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</si>
  <si>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</si>
  <si>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</si>
  <si>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</si>
  <si>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                       за  2019 год</t>
  </si>
  <si>
    <t>Объем  выделенных средств в рамках программы за 2019 г.</t>
  </si>
  <si>
    <t>Итого по муниципальной программе</t>
  </si>
  <si>
    <t xml:space="preserve"> Ленинградской области за  2019 г.</t>
  </si>
  <si>
    <t xml:space="preserve">  2019 г. отчет</t>
  </si>
  <si>
    <t>21/49</t>
  </si>
  <si>
    <t>9/20</t>
  </si>
  <si>
    <t>72/55</t>
  </si>
  <si>
    <t>17/43</t>
  </si>
  <si>
    <t>10/23</t>
  </si>
  <si>
    <t>81/88</t>
  </si>
  <si>
    <t>111/115</t>
  </si>
  <si>
    <t xml:space="preserve"> 2019 год</t>
  </si>
  <si>
    <t>124,5</t>
  </si>
  <si>
    <t>97,1</t>
  </si>
  <si>
    <t>106,6</t>
  </si>
  <si>
    <t>115,7</t>
  </si>
  <si>
    <t>97,5</t>
  </si>
  <si>
    <t>94</t>
  </si>
  <si>
    <t>274</t>
  </si>
  <si>
    <t>18,9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</si>
</sst>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46"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color indexed="8"/>
      <name val="Times New Roman CE"/>
      <family val="1"/>
      <charset val="238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 CYR"/>
      <charset val="204"/>
    </font>
    <font>
      <b/>
      <i/>
      <u/>
      <sz val="12"/>
      <name val="Times New Roman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"/>
      <family val="1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sz val="10"/>
      <color indexed="10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38">
    <xf numFmtId="0" fontId="0" fillId="0" borderId="0" xfId="0"/>
    <xf numFmtId="0" fontId="1" fillId="0" borderId="0" xfId="0" applyFont="1"/>
    <xf numFmtId="0" fontId="4" fillId="0" borderId="1" xfId="1" applyFont="1" applyFill="1" applyBorder="1" applyAlignment="1" applyProtection="1">
      <alignment wrapText="1"/>
    </xf>
    <xf numFmtId="0" fontId="1" fillId="0" borderId="0" xfId="0" applyFont="1" applyAlignment="1">
      <alignment horizontal="center" vertical="center"/>
    </xf>
    <xf numFmtId="0" fontId="4" fillId="0" borderId="2" xfId="1" applyFont="1" applyFill="1" applyBorder="1" applyAlignment="1" applyProtection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16" fontId="16" fillId="0" borderId="1" xfId="0" applyNumberFormat="1" applyFont="1" applyBorder="1" applyAlignment="1">
      <alignment horizontal="left" vertical="center" wrapText="1" indent="1"/>
    </xf>
    <xf numFmtId="1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left" vertical="center" wrapText="1" inden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right" vertical="top" wrapText="1"/>
    </xf>
    <xf numFmtId="0" fontId="19" fillId="0" borderId="9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6" fillId="0" borderId="0" xfId="0" applyFont="1"/>
    <xf numFmtId="0" fontId="31" fillId="0" borderId="0" xfId="0" applyFont="1" applyAlignment="1">
      <alignment horizontal="left" vertical="center"/>
    </xf>
    <xf numFmtId="0" fontId="32" fillId="0" borderId="0" xfId="0" applyFont="1"/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0" xfId="0" applyNumberFormat="1" applyFont="1" applyFill="1" applyBorder="1"/>
    <xf numFmtId="4" fontId="1" fillId="0" borderId="0" xfId="0" applyNumberFormat="1" applyFont="1"/>
    <xf numFmtId="0" fontId="1" fillId="0" borderId="0" xfId="0" applyFont="1" applyAlignment="1"/>
    <xf numFmtId="0" fontId="29" fillId="0" borderId="0" xfId="0" applyFont="1" applyAlignment="1">
      <alignment horizontal="right"/>
    </xf>
    <xf numFmtId="0" fontId="35" fillId="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/>
    <xf numFmtId="3" fontId="32" fillId="0" borderId="0" xfId="0" applyNumberFormat="1" applyFont="1" applyAlignment="1"/>
    <xf numFmtId="3" fontId="35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7" fillId="0" borderId="1" xfId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/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16" fontId="1" fillId="0" borderId="1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/>
    <xf numFmtId="4" fontId="1" fillId="0" borderId="16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4" fontId="8" fillId="0" borderId="10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4" fontId="1" fillId="0" borderId="18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/>
    <xf numFmtId="4" fontId="1" fillId="0" borderId="23" xfId="0" applyNumberFormat="1" applyFont="1" applyFill="1" applyBorder="1"/>
    <xf numFmtId="0" fontId="1" fillId="0" borderId="24" xfId="0" applyFont="1" applyFill="1" applyBorder="1" applyAlignment="1">
      <alignment horizontal="center" vertical="center"/>
    </xf>
    <xf numFmtId="0" fontId="8" fillId="0" borderId="13" xfId="0" applyFont="1" applyFill="1" applyBorder="1"/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/>
    <xf numFmtId="4" fontId="8" fillId="0" borderId="23" xfId="0" applyNumberFormat="1" applyFont="1" applyFill="1" applyBorder="1"/>
    <xf numFmtId="0" fontId="26" fillId="0" borderId="1" xfId="0" applyFont="1" applyFill="1" applyBorder="1" applyAlignment="1">
      <alignment wrapText="1"/>
    </xf>
    <xf numFmtId="0" fontId="9" fillId="0" borderId="1" xfId="2" applyFont="1" applyFill="1" applyBorder="1" applyAlignment="1" applyProtection="1">
      <alignment wrapText="1"/>
    </xf>
    <xf numFmtId="0" fontId="9" fillId="0" borderId="1" xfId="3" applyFont="1" applyFill="1" applyBorder="1" applyAlignment="1" applyProtection="1">
      <alignment wrapText="1"/>
    </xf>
    <xf numFmtId="0" fontId="7" fillId="0" borderId="1" xfId="3" applyFont="1" applyFill="1" applyBorder="1" applyAlignment="1" applyProtection="1">
      <alignment horizontal="left" wrapText="1"/>
    </xf>
    <xf numFmtId="0" fontId="7" fillId="0" borderId="1" xfId="3" applyFont="1" applyFill="1" applyBorder="1" applyAlignment="1" applyProtection="1">
      <alignment wrapText="1"/>
    </xf>
    <xf numFmtId="0" fontId="7" fillId="0" borderId="1" xfId="3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>
      <alignment wrapText="1"/>
    </xf>
    <xf numFmtId="0" fontId="26" fillId="0" borderId="25" xfId="0" applyFont="1" applyFill="1" applyBorder="1" applyAlignment="1">
      <alignment horizontal="center" vertical="top"/>
    </xf>
    <xf numFmtId="0" fontId="28" fillId="0" borderId="2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8" fillId="0" borderId="27" xfId="0" applyFont="1" applyFill="1" applyBorder="1"/>
    <xf numFmtId="0" fontId="1" fillId="0" borderId="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36" fillId="0" borderId="0" xfId="0" applyFont="1" applyBorder="1"/>
    <xf numFmtId="3" fontId="1" fillId="0" borderId="0" xfId="0" applyNumberFormat="1" applyFont="1" applyBorder="1"/>
    <xf numFmtId="0" fontId="26" fillId="0" borderId="1" xfId="0" applyFont="1" applyFill="1" applyBorder="1"/>
    <xf numFmtId="0" fontId="1" fillId="0" borderId="13" xfId="0" applyFont="1" applyFill="1" applyBorder="1"/>
    <xf numFmtId="4" fontId="1" fillId="0" borderId="28" xfId="0" applyNumberFormat="1" applyFont="1" applyFill="1" applyBorder="1"/>
    <xf numFmtId="0" fontId="1" fillId="0" borderId="21" xfId="0" applyFont="1" applyFill="1" applyBorder="1"/>
    <xf numFmtId="0" fontId="36" fillId="0" borderId="1" xfId="0" applyFont="1" applyFill="1" applyBorder="1"/>
    <xf numFmtId="4" fontId="36" fillId="0" borderId="1" xfId="0" applyNumberFormat="1" applyFont="1" applyFill="1" applyBorder="1"/>
    <xf numFmtId="4" fontId="1" fillId="0" borderId="29" xfId="0" applyNumberFormat="1" applyFont="1" applyFill="1" applyBorder="1"/>
    <xf numFmtId="0" fontId="8" fillId="0" borderId="2" xfId="0" applyFont="1" applyFill="1" applyBorder="1"/>
    <xf numFmtId="4" fontId="8" fillId="0" borderId="16" xfId="0" applyNumberFormat="1" applyFont="1" applyFill="1" applyBorder="1"/>
    <xf numFmtId="0" fontId="38" fillId="0" borderId="0" xfId="0" applyFont="1"/>
    <xf numFmtId="4" fontId="39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4" fontId="1" fillId="0" borderId="30" xfId="0" applyNumberFormat="1" applyFont="1" applyFill="1" applyBorder="1"/>
    <xf numFmtId="0" fontId="1" fillId="0" borderId="1" xfId="1" applyFont="1" applyFill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22" xfId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" fillId="0" borderId="31" xfId="0" applyFont="1" applyBorder="1"/>
    <xf numFmtId="17" fontId="1" fillId="0" borderId="0" xfId="0" applyNumberFormat="1" applyFont="1"/>
    <xf numFmtId="0" fontId="11" fillId="0" borderId="1" xfId="0" applyFont="1" applyFill="1" applyBorder="1"/>
    <xf numFmtId="2" fontId="1" fillId="0" borderId="1" xfId="0" applyNumberFormat="1" applyFont="1" applyFill="1" applyBorder="1"/>
    <xf numFmtId="2" fontId="1" fillId="0" borderId="2" xfId="0" applyNumberFormat="1" applyFont="1" applyFill="1" applyBorder="1"/>
    <xf numFmtId="0" fontId="11" fillId="0" borderId="21" xfId="0" applyFont="1" applyFill="1" applyBorder="1"/>
    <xf numFmtId="4" fontId="11" fillId="0" borderId="30" xfId="0" applyNumberFormat="1" applyFont="1" applyFill="1" applyBorder="1"/>
    <xf numFmtId="0" fontId="35" fillId="2" borderId="1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Border="1"/>
    <xf numFmtId="49" fontId="8" fillId="3" borderId="1" xfId="0" applyNumberFormat="1" applyFont="1" applyFill="1" applyBorder="1" applyAlignment="1">
      <alignment horizontal="right"/>
    </xf>
    <xf numFmtId="0" fontId="8" fillId="3" borderId="13" xfId="0" applyFont="1" applyFill="1" applyBorder="1"/>
    <xf numFmtId="4" fontId="8" fillId="3" borderId="28" xfId="0" applyNumberFormat="1" applyFont="1" applyFill="1" applyBorder="1"/>
    <xf numFmtId="0" fontId="8" fillId="3" borderId="1" xfId="0" applyFont="1" applyFill="1" applyBorder="1"/>
    <xf numFmtId="4" fontId="8" fillId="3" borderId="10" xfId="0" applyNumberFormat="1" applyFont="1" applyFill="1" applyBorder="1"/>
    <xf numFmtId="4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" fillId="3" borderId="26" xfId="0" applyFont="1" applyFill="1" applyBorder="1"/>
    <xf numFmtId="0" fontId="1" fillId="4" borderId="0" xfId="0" applyFont="1" applyFill="1"/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" fontId="8" fillId="0" borderId="21" xfId="0" applyNumberFormat="1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left"/>
    </xf>
    <xf numFmtId="3" fontId="1" fillId="0" borderId="21" xfId="0" applyNumberFormat="1" applyFont="1" applyFill="1" applyBorder="1"/>
    <xf numFmtId="0" fontId="8" fillId="3" borderId="21" xfId="0" applyFont="1" applyFill="1" applyBorder="1" applyAlignment="1"/>
    <xf numFmtId="0" fontId="8" fillId="0" borderId="1" xfId="0" applyFont="1" applyFill="1" applyBorder="1" applyAlignment="1"/>
    <xf numFmtId="0" fontId="11" fillId="0" borderId="1" xfId="0" applyFont="1" applyFill="1" applyBorder="1" applyAlignment="1"/>
    <xf numFmtId="165" fontId="8" fillId="0" borderId="1" xfId="0" applyNumberFormat="1" applyFont="1" applyFill="1" applyBorder="1" applyAlignment="1"/>
    <xf numFmtId="165" fontId="8" fillId="0" borderId="32" xfId="0" applyNumberFormat="1" applyFont="1" applyFill="1" applyBorder="1" applyAlignment="1">
      <alignment horizontal="left" wrapText="1"/>
    </xf>
    <xf numFmtId="0" fontId="11" fillId="0" borderId="21" xfId="0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13" xfId="0" applyFont="1" applyFill="1" applyBorder="1" applyAlignment="1"/>
    <xf numFmtId="0" fontId="8" fillId="0" borderId="13" xfId="0" applyFont="1" applyFill="1" applyBorder="1" applyAlignment="1"/>
    <xf numFmtId="0" fontId="8" fillId="0" borderId="22" xfId="0" applyFont="1" applyFill="1" applyBorder="1" applyAlignment="1"/>
    <xf numFmtId="0" fontId="36" fillId="0" borderId="1" xfId="0" applyFont="1" applyFill="1" applyBorder="1" applyAlignment="1"/>
    <xf numFmtId="4" fontId="36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8" fillId="3" borderId="13" xfId="0" applyFont="1" applyFill="1" applyBorder="1" applyAlignment="1"/>
    <xf numFmtId="0" fontId="8" fillId="3" borderId="1" xfId="0" applyFont="1" applyFill="1" applyBorder="1" applyAlignment="1"/>
    <xf numFmtId="0" fontId="8" fillId="0" borderId="2" xfId="0" applyFont="1" applyFill="1" applyBorder="1" applyAlignment="1"/>
    <xf numFmtId="0" fontId="14" fillId="0" borderId="34" xfId="0" applyFont="1" applyBorder="1" applyAlignment="1">
      <alignment horizontal="center" wrapText="1"/>
    </xf>
    <xf numFmtId="0" fontId="34" fillId="2" borderId="34" xfId="0" applyFont="1" applyFill="1" applyBorder="1" applyAlignment="1">
      <alignment vertical="center"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4" fontId="43" fillId="0" borderId="0" xfId="0" applyNumberFormat="1" applyFont="1"/>
    <xf numFmtId="4" fontId="14" fillId="0" borderId="0" xfId="0" applyNumberFormat="1" applyFont="1"/>
    <xf numFmtId="49" fontId="8" fillId="3" borderId="23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 wrapText="1"/>
    </xf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/>
    <xf numFmtId="4" fontId="8" fillId="3" borderId="30" xfId="0" applyNumberFormat="1" applyFont="1" applyFill="1" applyBorder="1"/>
    <xf numFmtId="0" fontId="37" fillId="3" borderId="1" xfId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2" xfId="0" applyNumberFormat="1" applyFont="1" applyFill="1" applyBorder="1"/>
    <xf numFmtId="49" fontId="41" fillId="0" borderId="1" xfId="0" applyNumberFormat="1" applyFont="1" applyBorder="1" applyAlignment="1" applyProtection="1">
      <alignment horizontal="left" vertical="center" wrapText="1"/>
    </xf>
    <xf numFmtId="49" fontId="42" fillId="0" borderId="1" xfId="0" applyNumberFormat="1" applyFont="1" applyBorder="1" applyAlignment="1" applyProtection="1">
      <alignment horizontal="left" vertical="center" wrapText="1"/>
    </xf>
    <xf numFmtId="4" fontId="14" fillId="0" borderId="1" xfId="0" applyNumberFormat="1" applyFont="1" applyBorder="1"/>
    <xf numFmtId="4" fontId="41" fillId="0" borderId="35" xfId="0" applyNumberFormat="1" applyFont="1" applyBorder="1" applyAlignment="1" applyProtection="1">
      <alignment horizontal="right" vertical="center" wrapText="1"/>
    </xf>
    <xf numFmtId="164" fontId="41" fillId="0" borderId="35" xfId="0" applyNumberFormat="1" applyFont="1" applyBorder="1" applyAlignment="1" applyProtection="1">
      <alignment horizontal="left" vertical="center" wrapText="1"/>
    </xf>
    <xf numFmtId="0" fontId="1" fillId="0" borderId="31" xfId="0" applyFont="1" applyBorder="1" applyAlignment="1">
      <alignment wrapText="1"/>
    </xf>
    <xf numFmtId="4" fontId="42" fillId="0" borderId="35" xfId="0" applyNumberFormat="1" applyFont="1" applyBorder="1" applyAlignment="1" applyProtection="1">
      <alignment horizontal="right" vertical="center" wrapText="1"/>
    </xf>
    <xf numFmtId="4" fontId="42" fillId="0" borderId="36" xfId="0" applyNumberFormat="1" applyFont="1" applyBorder="1" applyAlignment="1" applyProtection="1">
      <alignment horizontal="right" vertical="center" wrapText="1"/>
    </xf>
    <xf numFmtId="4" fontId="45" fillId="0" borderId="37" xfId="0" applyNumberFormat="1" applyFont="1" applyBorder="1" applyAlignment="1" applyProtection="1">
      <alignment horizontal="right" wrapText="1"/>
    </xf>
    <xf numFmtId="0" fontId="26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/>
    <xf numFmtId="0" fontId="1" fillId="0" borderId="4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center"/>
    </xf>
    <xf numFmtId="0" fontId="2" fillId="0" borderId="2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/>
    <xf numFmtId="0" fontId="26" fillId="0" borderId="0" xfId="0" applyFont="1" applyFill="1" applyAlignment="1">
      <alignment horizontal="center"/>
    </xf>
    <xf numFmtId="4" fontId="24" fillId="0" borderId="43" xfId="0" applyNumberFormat="1" applyFont="1" applyFill="1" applyBorder="1" applyAlignment="1">
      <alignment horizontal="center" vertical="center" wrapText="1"/>
    </xf>
    <xf numFmtId="4" fontId="24" fillId="0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8" fillId="3" borderId="17" xfId="0" applyFont="1" applyFill="1" applyBorder="1" applyAlignment="1">
      <alignment horizontal="left" wrapText="1"/>
    </xf>
    <xf numFmtId="0" fontId="8" fillId="3" borderId="32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justify"/>
    </xf>
    <xf numFmtId="0" fontId="11" fillId="0" borderId="32" xfId="0" applyFont="1" applyFill="1" applyBorder="1" applyAlignment="1">
      <alignment horizontal="left" vertical="justify"/>
    </xf>
    <xf numFmtId="0" fontId="11" fillId="0" borderId="18" xfId="0" applyFont="1" applyFill="1" applyBorder="1" applyAlignment="1">
      <alignment horizontal="left" vertical="justify"/>
    </xf>
    <xf numFmtId="0" fontId="40" fillId="0" borderId="17" xfId="0" applyFont="1" applyFill="1" applyBorder="1" applyAlignment="1">
      <alignment horizontal="left" wrapText="1"/>
    </xf>
    <xf numFmtId="0" fontId="40" fillId="0" borderId="32" xfId="0" applyFont="1" applyFill="1" applyBorder="1" applyAlignment="1">
      <alignment horizontal="left" wrapText="1"/>
    </xf>
    <xf numFmtId="0" fontId="40" fillId="0" borderId="18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26" fillId="0" borderId="25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9" fillId="0" borderId="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1" fillId="0" borderId="1" xfId="0" applyFont="1" applyBorder="1" applyAlignment="1"/>
    <xf numFmtId="0" fontId="0" fillId="0" borderId="1" xfId="0" applyBorder="1" applyAlignment="1"/>
    <xf numFmtId="0" fontId="33" fillId="0" borderId="0" xfId="0" applyFont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3" fontId="35" fillId="2" borderId="1" xfId="0" applyNumberFormat="1" applyFont="1" applyFill="1" applyBorder="1" applyAlignment="1">
      <alignment horizontal="center" wrapText="1"/>
    </xf>
    <xf numFmtId="3" fontId="35" fillId="2" borderId="22" xfId="0" applyNumberFormat="1" applyFont="1" applyFill="1" applyBorder="1" applyAlignment="1">
      <alignment horizontal="center" wrapText="1"/>
    </xf>
    <xf numFmtId="0" fontId="35" fillId="2" borderId="10" xfId="0" applyFont="1" applyFill="1" applyBorder="1" applyAlignment="1">
      <alignment horizontal="center" wrapText="1"/>
    </xf>
    <xf numFmtId="0" fontId="35" fillId="2" borderId="23" xfId="0" applyFont="1" applyFill="1" applyBorder="1" applyAlignment="1">
      <alignment horizontal="center" wrapText="1"/>
    </xf>
    <xf numFmtId="0" fontId="26" fillId="0" borderId="21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35" fillId="2" borderId="56" xfId="0" applyFont="1" applyFill="1" applyBorder="1" applyAlignment="1">
      <alignment horizontal="center" vertical="center" wrapText="1"/>
    </xf>
    <xf numFmtId="0" fontId="35" fillId="2" borderId="57" xfId="0" applyFont="1" applyFill="1" applyBorder="1" applyAlignment="1">
      <alignment horizontal="center" vertical="center" wrapText="1"/>
    </xf>
    <xf numFmtId="0" fontId="35" fillId="2" borderId="58" xfId="0" applyFont="1" applyFill="1" applyBorder="1" applyAlignment="1">
      <alignment horizontal="center" vertical="center" wrapText="1"/>
    </xf>
    <xf numFmtId="0" fontId="35" fillId="2" borderId="59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4 Трудовые ресурсы" xfId="1"/>
    <cellStyle name="Обычный_6 Расходы" xfId="2"/>
    <cellStyle name="Обычный_6_1 Доходы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Normal="100" zoomScaleSheetLayoutView="90" workbookViewId="0">
      <selection activeCell="E126" sqref="E126"/>
    </sheetView>
  </sheetViews>
  <sheetFormatPr defaultColWidth="8.85546875" defaultRowHeight="12.75"/>
  <cols>
    <col min="1" max="1" width="5" style="3" customWidth="1"/>
    <col min="2" max="2" width="48.7109375" style="1" customWidth="1"/>
    <col min="3" max="3" width="14.42578125" style="3" customWidth="1"/>
    <col min="4" max="4" width="11.28515625" style="1" customWidth="1"/>
    <col min="5" max="5" width="11.42578125" style="53" customWidth="1"/>
    <col min="6" max="6" width="28.5703125" style="63" hidden="1" customWidth="1"/>
    <col min="7" max="7" width="119.5703125" style="1" customWidth="1"/>
    <col min="8" max="8" width="11" style="1" customWidth="1"/>
    <col min="9" max="9" width="12.7109375" style="1" customWidth="1"/>
    <col min="10" max="16384" width="8.85546875" style="1"/>
  </cols>
  <sheetData>
    <row r="1" spans="1:9" ht="13.5" customHeight="1">
      <c r="A1" s="244" t="s">
        <v>81</v>
      </c>
      <c r="B1" s="244"/>
      <c r="C1" s="244"/>
      <c r="D1" s="244"/>
      <c r="E1" s="244"/>
    </row>
    <row r="2" spans="1:9" ht="17.25" customHeight="1">
      <c r="A2" s="250" t="s">
        <v>48</v>
      </c>
      <c r="B2" s="250"/>
      <c r="C2" s="250"/>
      <c r="D2" s="250"/>
      <c r="E2" s="250"/>
    </row>
    <row r="3" spans="1:9" ht="17.25" customHeight="1">
      <c r="A3" s="254" t="s">
        <v>260</v>
      </c>
      <c r="B3" s="254"/>
      <c r="C3" s="254"/>
      <c r="D3" s="254"/>
      <c r="E3" s="254"/>
    </row>
    <row r="4" spans="1:9" ht="13.5" customHeight="1">
      <c r="A4" s="257" t="s">
        <v>226</v>
      </c>
      <c r="B4" s="257"/>
      <c r="C4" s="257"/>
      <c r="D4" s="257"/>
      <c r="E4" s="257"/>
    </row>
    <row r="5" spans="1:9" ht="17.45" customHeight="1">
      <c r="A5" s="251" t="s">
        <v>331</v>
      </c>
      <c r="B5" s="251"/>
      <c r="C5" s="251"/>
      <c r="D5" s="251"/>
      <c r="E5" s="251"/>
    </row>
    <row r="6" spans="1:9" ht="13.5" customHeight="1" thickBot="1">
      <c r="A6" s="68"/>
      <c r="B6" s="44"/>
      <c r="C6" s="68"/>
      <c r="D6" s="44"/>
      <c r="E6" s="69"/>
    </row>
    <row r="7" spans="1:9" ht="24" customHeight="1">
      <c r="A7" s="264" t="s">
        <v>0</v>
      </c>
      <c r="B7" s="252" t="s">
        <v>1</v>
      </c>
      <c r="C7" s="266" t="s">
        <v>82</v>
      </c>
      <c r="D7" s="239" t="s">
        <v>332</v>
      </c>
      <c r="E7" s="255" t="s">
        <v>190</v>
      </c>
    </row>
    <row r="8" spans="1:9" ht="30" customHeight="1" thickBot="1">
      <c r="A8" s="265"/>
      <c r="B8" s="253"/>
      <c r="C8" s="267"/>
      <c r="D8" s="240"/>
      <c r="E8" s="256"/>
    </row>
    <row r="9" spans="1:9" ht="15" customHeight="1" thickBot="1">
      <c r="A9" s="245" t="s">
        <v>83</v>
      </c>
      <c r="B9" s="246"/>
      <c r="C9" s="246"/>
      <c r="D9" s="247"/>
      <c r="E9" s="248"/>
    </row>
    <row r="10" spans="1:9" ht="25.5">
      <c r="A10" s="70" t="s">
        <v>2</v>
      </c>
      <c r="B10" s="71" t="s">
        <v>167</v>
      </c>
      <c r="C10" s="72" t="s">
        <v>3</v>
      </c>
      <c r="D10" s="134">
        <v>6003</v>
      </c>
      <c r="E10" s="135">
        <f>D10/I10*100</f>
        <v>99.38741721854305</v>
      </c>
      <c r="I10" s="134">
        <v>6040</v>
      </c>
    </row>
    <row r="11" spans="1:9">
      <c r="A11" s="73" t="s">
        <v>4</v>
      </c>
      <c r="B11" s="74" t="s">
        <v>191</v>
      </c>
      <c r="C11" s="46" t="s">
        <v>3</v>
      </c>
      <c r="D11" s="45">
        <v>36</v>
      </c>
      <c r="E11" s="135">
        <f t="shared" ref="E11:E16" si="0">D11/I11*100</f>
        <v>80</v>
      </c>
      <c r="I11" s="45">
        <v>45</v>
      </c>
    </row>
    <row r="12" spans="1:9">
      <c r="A12" s="73" t="s">
        <v>5</v>
      </c>
      <c r="B12" s="74" t="s">
        <v>84</v>
      </c>
      <c r="C12" s="46" t="s">
        <v>3</v>
      </c>
      <c r="D12" s="45">
        <v>85</v>
      </c>
      <c r="E12" s="135">
        <f t="shared" si="0"/>
        <v>84.158415841584159</v>
      </c>
      <c r="G12" s="1">
        <f>D12-D11</f>
        <v>49</v>
      </c>
      <c r="I12" s="45">
        <v>101</v>
      </c>
    </row>
    <row r="13" spans="1:9">
      <c r="A13" s="73" t="s">
        <v>56</v>
      </c>
      <c r="B13" s="74" t="s">
        <v>165</v>
      </c>
      <c r="C13" s="46" t="s">
        <v>3</v>
      </c>
      <c r="D13" s="45"/>
      <c r="E13" s="135"/>
      <c r="I13" s="45"/>
    </row>
    <row r="14" spans="1:9">
      <c r="A14" s="75" t="s">
        <v>75</v>
      </c>
      <c r="B14" s="74" t="s">
        <v>90</v>
      </c>
      <c r="C14" s="76" t="s">
        <v>220</v>
      </c>
      <c r="D14" s="163">
        <f>D11/D10*1000</f>
        <v>5.9970014992503744</v>
      </c>
      <c r="E14" s="135">
        <f t="shared" si="0"/>
        <v>80.49308678993836</v>
      </c>
      <c r="I14" s="163">
        <f>I11/I10*1000</f>
        <v>7.4503311258278142</v>
      </c>
    </row>
    <row r="15" spans="1:9">
      <c r="A15" s="73" t="s">
        <v>74</v>
      </c>
      <c r="B15" s="74" t="s">
        <v>91</v>
      </c>
      <c r="C15" s="76" t="s">
        <v>220</v>
      </c>
      <c r="D15" s="163">
        <f>D12/D10*1000</f>
        <v>14.159586873230051</v>
      </c>
      <c r="E15" s="135">
        <f t="shared" si="0"/>
        <v>84.677133380504458</v>
      </c>
      <c r="I15" s="163">
        <f>I12/I10*1000</f>
        <v>16.721854304635762</v>
      </c>
    </row>
    <row r="16" spans="1:9">
      <c r="A16" s="75" t="s">
        <v>76</v>
      </c>
      <c r="B16" s="74" t="s">
        <v>92</v>
      </c>
      <c r="C16" s="76" t="s">
        <v>220</v>
      </c>
      <c r="D16" s="163">
        <f>-34/D10*1000</f>
        <v>-5.66383474929202</v>
      </c>
      <c r="E16" s="135">
        <f t="shared" si="0"/>
        <v>73.843999338879001</v>
      </c>
      <c r="I16" s="163">
        <v>-7.67</v>
      </c>
    </row>
    <row r="17" spans="1:12" ht="13.5" customHeight="1" thickBot="1">
      <c r="A17" s="77" t="s">
        <v>164</v>
      </c>
      <c r="B17" s="78" t="s">
        <v>77</v>
      </c>
      <c r="C17" s="76" t="s">
        <v>220</v>
      </c>
      <c r="D17" s="164"/>
      <c r="E17" s="135"/>
      <c r="I17" s="164"/>
    </row>
    <row r="18" spans="1:12" ht="15" customHeight="1" thickBot="1">
      <c r="A18" s="245" t="s">
        <v>221</v>
      </c>
      <c r="B18" s="246"/>
      <c r="C18" s="246"/>
      <c r="D18" s="246"/>
      <c r="E18" s="249"/>
      <c r="I18" s="142"/>
    </row>
    <row r="19" spans="1:12" ht="25.9" customHeight="1">
      <c r="A19" s="241" t="s">
        <v>49</v>
      </c>
      <c r="B19" s="221" t="s">
        <v>271</v>
      </c>
      <c r="C19" s="222" t="s">
        <v>3</v>
      </c>
      <c r="D19" s="223">
        <v>928</v>
      </c>
      <c r="E19" s="224">
        <f>D19/I19*100</f>
        <v>157.82312925170066</v>
      </c>
      <c r="I19" s="196">
        <v>588</v>
      </c>
      <c r="K19" s="181">
        <v>483</v>
      </c>
      <c r="L19" s="181">
        <v>107</v>
      </c>
    </row>
    <row r="20" spans="1:12" ht="11.25" customHeight="1">
      <c r="A20" s="242"/>
      <c r="B20" s="258" t="s">
        <v>227</v>
      </c>
      <c r="C20" s="259"/>
      <c r="D20" s="259"/>
      <c r="E20" s="260"/>
      <c r="I20" s="190"/>
    </row>
    <row r="21" spans="1:12">
      <c r="A21" s="242"/>
      <c r="B21" s="225" t="s">
        <v>25</v>
      </c>
      <c r="C21" s="226" t="s">
        <v>3</v>
      </c>
      <c r="D21" s="176">
        <v>53</v>
      </c>
      <c r="E21" s="177">
        <f>D21/I21*100</f>
        <v>46.491228070175438</v>
      </c>
      <c r="I21" s="197">
        <v>114</v>
      </c>
    </row>
    <row r="22" spans="1:12">
      <c r="A22" s="242"/>
      <c r="B22" s="225" t="s">
        <v>26</v>
      </c>
      <c r="C22" s="226" t="s">
        <v>3</v>
      </c>
      <c r="D22" s="176"/>
      <c r="E22" s="177"/>
      <c r="I22" s="197"/>
    </row>
    <row r="23" spans="1:12">
      <c r="A23" s="242"/>
      <c r="B23" s="225" t="s">
        <v>272</v>
      </c>
      <c r="C23" s="226" t="s">
        <v>3</v>
      </c>
      <c r="D23" s="176">
        <v>131</v>
      </c>
      <c r="E23" s="177">
        <f t="shared" ref="E23:E32" si="1">D23/I23*100</f>
        <v>96.32352941176471</v>
      </c>
      <c r="I23" s="197">
        <v>136</v>
      </c>
    </row>
    <row r="24" spans="1:12" ht="12.75" customHeight="1">
      <c r="A24" s="242"/>
      <c r="B24" s="225" t="s">
        <v>27</v>
      </c>
      <c r="C24" s="226" t="s">
        <v>3</v>
      </c>
      <c r="D24" s="176"/>
      <c r="E24" s="177"/>
      <c r="I24" s="197"/>
    </row>
    <row r="25" spans="1:12">
      <c r="A25" s="242"/>
      <c r="B25" s="225" t="s">
        <v>19</v>
      </c>
      <c r="C25" s="226" t="s">
        <v>3</v>
      </c>
      <c r="D25" s="176"/>
      <c r="E25" s="177"/>
      <c r="I25" s="197"/>
    </row>
    <row r="26" spans="1:12" ht="37.5" customHeight="1">
      <c r="A26" s="242"/>
      <c r="B26" s="225" t="s">
        <v>28</v>
      </c>
      <c r="C26" s="226" t="s">
        <v>3</v>
      </c>
      <c r="D26" s="176"/>
      <c r="E26" s="177"/>
      <c r="I26" s="197"/>
    </row>
    <row r="27" spans="1:12">
      <c r="A27" s="242"/>
      <c r="B27" s="225" t="s">
        <v>29</v>
      </c>
      <c r="C27" s="226" t="s">
        <v>3</v>
      </c>
      <c r="D27" s="176"/>
      <c r="E27" s="177"/>
      <c r="I27" s="197">
        <v>160</v>
      </c>
    </row>
    <row r="28" spans="1:12">
      <c r="A28" s="242"/>
      <c r="B28" s="225" t="s">
        <v>24</v>
      </c>
      <c r="C28" s="226" t="s">
        <v>3</v>
      </c>
      <c r="D28" s="176">
        <v>88</v>
      </c>
      <c r="E28" s="177">
        <f t="shared" si="1"/>
        <v>106.02409638554218</v>
      </c>
      <c r="I28" s="197">
        <v>83</v>
      </c>
    </row>
    <row r="29" spans="1:12">
      <c r="A29" s="242"/>
      <c r="B29" s="225" t="s">
        <v>30</v>
      </c>
      <c r="C29" s="226" t="s">
        <v>3</v>
      </c>
      <c r="D29" s="227"/>
      <c r="E29" s="177"/>
      <c r="I29" s="198"/>
    </row>
    <row r="30" spans="1:12" ht="25.5">
      <c r="A30" s="242"/>
      <c r="B30" s="225" t="s">
        <v>266</v>
      </c>
      <c r="C30" s="226" t="s">
        <v>3</v>
      </c>
      <c r="D30" s="176">
        <v>36</v>
      </c>
      <c r="E30" s="177">
        <f t="shared" si="1"/>
        <v>62.068965517241381</v>
      </c>
      <c r="I30" s="197">
        <v>58</v>
      </c>
    </row>
    <row r="31" spans="1:12" ht="25.5">
      <c r="A31" s="243"/>
      <c r="B31" s="225" t="s">
        <v>32</v>
      </c>
      <c r="C31" s="226" t="s">
        <v>3</v>
      </c>
      <c r="D31" s="176">
        <v>28</v>
      </c>
      <c r="E31" s="177">
        <f t="shared" si="1"/>
        <v>75.675675675675677</v>
      </c>
      <c r="I31" s="197">
        <v>37</v>
      </c>
    </row>
    <row r="32" spans="1:12" ht="24" customHeight="1">
      <c r="A32" s="73" t="s">
        <v>57</v>
      </c>
      <c r="B32" s="228" t="s">
        <v>200</v>
      </c>
      <c r="C32" s="226" t="s">
        <v>47</v>
      </c>
      <c r="D32" s="176">
        <v>0.09</v>
      </c>
      <c r="E32" s="177">
        <f t="shared" si="1"/>
        <v>100</v>
      </c>
      <c r="I32" s="197">
        <v>0.09</v>
      </c>
    </row>
    <row r="33" spans="1:9" ht="25.5">
      <c r="A33" s="262" t="s">
        <v>55</v>
      </c>
      <c r="B33" s="74" t="s">
        <v>201</v>
      </c>
      <c r="C33" s="46" t="s">
        <v>46</v>
      </c>
      <c r="D33" s="45"/>
      <c r="E33" s="83"/>
      <c r="I33" s="1">
        <v>0</v>
      </c>
    </row>
    <row r="34" spans="1:9">
      <c r="A34" s="242"/>
      <c r="B34" s="271" t="s">
        <v>210</v>
      </c>
      <c r="C34" s="272"/>
      <c r="D34" s="272"/>
      <c r="E34" s="273"/>
    </row>
    <row r="35" spans="1:9">
      <c r="A35" s="242"/>
      <c r="B35" s="74" t="s">
        <v>50</v>
      </c>
      <c r="C35" s="46" t="s">
        <v>46</v>
      </c>
      <c r="D35" s="45"/>
      <c r="E35" s="52"/>
      <c r="G35" s="63"/>
      <c r="I35" s="1">
        <v>0</v>
      </c>
    </row>
    <row r="36" spans="1:9" ht="25.5">
      <c r="A36" s="242"/>
      <c r="B36" s="74" t="s">
        <v>258</v>
      </c>
      <c r="C36" s="46"/>
      <c r="D36" s="144" t="s">
        <v>267</v>
      </c>
      <c r="E36" s="52"/>
    </row>
    <row r="37" spans="1:9">
      <c r="A37" s="242"/>
      <c r="B37" s="74"/>
      <c r="C37" s="46"/>
      <c r="D37" s="45"/>
      <c r="E37" s="52"/>
      <c r="F37" s="129"/>
      <c r="G37" s="130"/>
    </row>
    <row r="38" spans="1:9">
      <c r="A38" s="242"/>
      <c r="B38" s="74"/>
      <c r="C38" s="46"/>
      <c r="D38" s="45"/>
      <c r="E38" s="52"/>
      <c r="F38" s="129"/>
      <c r="G38" s="130"/>
    </row>
    <row r="39" spans="1:9">
      <c r="A39" s="242"/>
      <c r="B39" s="74" t="s">
        <v>192</v>
      </c>
      <c r="C39" s="46" t="s">
        <v>46</v>
      </c>
      <c r="D39" s="45"/>
      <c r="E39" s="52"/>
      <c r="F39" s="130"/>
      <c r="G39" s="130"/>
    </row>
    <row r="40" spans="1:9" ht="25.5">
      <c r="A40" s="242"/>
      <c r="B40" s="74" t="s">
        <v>258</v>
      </c>
      <c r="C40" s="85"/>
      <c r="D40" s="45"/>
      <c r="E40" s="86"/>
      <c r="F40" s="130"/>
      <c r="G40" s="130"/>
    </row>
    <row r="41" spans="1:9">
      <c r="A41" s="242"/>
      <c r="B41" s="74"/>
      <c r="C41" s="85"/>
      <c r="D41" s="45"/>
      <c r="E41" s="86"/>
      <c r="F41" s="130"/>
      <c r="G41" s="130"/>
    </row>
    <row r="42" spans="1:9">
      <c r="A42" s="242"/>
      <c r="B42" s="74"/>
      <c r="C42" s="85"/>
      <c r="D42" s="45"/>
      <c r="E42" s="86"/>
      <c r="F42" s="130"/>
      <c r="G42" s="130"/>
    </row>
    <row r="43" spans="1:9">
      <c r="A43" s="242"/>
      <c r="B43" s="268" t="s">
        <v>88</v>
      </c>
      <c r="C43" s="269"/>
      <c r="D43" s="269"/>
      <c r="E43" s="270"/>
      <c r="F43" s="129"/>
      <c r="G43" s="130"/>
    </row>
    <row r="44" spans="1:9">
      <c r="A44" s="242"/>
      <c r="B44" s="2" t="s">
        <v>25</v>
      </c>
      <c r="C44" s="46" t="s">
        <v>46</v>
      </c>
      <c r="D44" s="45"/>
      <c r="E44" s="52"/>
      <c r="F44" s="129"/>
      <c r="G44" s="130"/>
    </row>
    <row r="45" spans="1:9">
      <c r="A45" s="242"/>
      <c r="B45" s="2" t="s">
        <v>26</v>
      </c>
      <c r="C45" s="46" t="s">
        <v>46</v>
      </c>
      <c r="D45" s="45"/>
      <c r="E45" s="52"/>
      <c r="F45" s="130"/>
      <c r="G45" s="130"/>
    </row>
    <row r="46" spans="1:9">
      <c r="A46" s="242"/>
      <c r="B46" s="2" t="s">
        <v>20</v>
      </c>
      <c r="C46" s="46" t="s">
        <v>46</v>
      </c>
      <c r="D46" s="45"/>
      <c r="E46" s="52"/>
      <c r="F46" s="130"/>
      <c r="G46" s="130"/>
    </row>
    <row r="47" spans="1:9" ht="12.75" customHeight="1">
      <c r="A47" s="242"/>
      <c r="B47" s="2" t="s">
        <v>27</v>
      </c>
      <c r="C47" s="46" t="s">
        <v>46</v>
      </c>
      <c r="D47" s="45"/>
      <c r="E47" s="52"/>
      <c r="F47" s="130"/>
      <c r="G47" s="130"/>
    </row>
    <row r="48" spans="1:9">
      <c r="A48" s="242"/>
      <c r="B48" s="2" t="s">
        <v>19</v>
      </c>
      <c r="C48" s="46" t="s">
        <v>46</v>
      </c>
      <c r="D48" s="45"/>
      <c r="E48" s="52"/>
      <c r="F48" s="130"/>
      <c r="G48" s="130"/>
    </row>
    <row r="49" spans="1:9" ht="36" customHeight="1">
      <c r="A49" s="242"/>
      <c r="B49" s="2" t="s">
        <v>28</v>
      </c>
      <c r="C49" s="46" t="s">
        <v>46</v>
      </c>
      <c r="D49" s="45"/>
      <c r="E49" s="52"/>
      <c r="F49" s="130"/>
      <c r="G49" s="130"/>
    </row>
    <row r="50" spans="1:9" ht="11.25" customHeight="1">
      <c r="A50" s="242"/>
      <c r="B50" s="2" t="s">
        <v>29</v>
      </c>
      <c r="C50" s="46" t="s">
        <v>46</v>
      </c>
      <c r="D50" s="45"/>
      <c r="E50" s="52"/>
      <c r="F50" s="130"/>
      <c r="G50" s="130"/>
    </row>
    <row r="51" spans="1:9">
      <c r="A51" s="242"/>
      <c r="B51" s="2" t="s">
        <v>24</v>
      </c>
      <c r="C51" s="46" t="s">
        <v>46</v>
      </c>
      <c r="D51" s="45"/>
      <c r="E51" s="52"/>
      <c r="F51" s="129"/>
      <c r="G51" s="131"/>
    </row>
    <row r="52" spans="1:9">
      <c r="A52" s="242"/>
      <c r="B52" s="2" t="s">
        <v>30</v>
      </c>
      <c r="C52" s="46" t="s">
        <v>46</v>
      </c>
      <c r="D52" s="45"/>
      <c r="E52" s="52"/>
      <c r="F52" s="130"/>
      <c r="G52" s="130"/>
    </row>
    <row r="53" spans="1:9" ht="25.5">
      <c r="A53" s="242"/>
      <c r="B53" s="2" t="s">
        <v>31</v>
      </c>
      <c r="C53" s="46" t="s">
        <v>46</v>
      </c>
      <c r="D53" s="45"/>
      <c r="E53" s="52"/>
      <c r="F53" s="130"/>
      <c r="G53" s="130"/>
    </row>
    <row r="54" spans="1:9" ht="24" customHeight="1">
      <c r="A54" s="243"/>
      <c r="B54" s="2" t="s">
        <v>32</v>
      </c>
      <c r="C54" s="46" t="s">
        <v>46</v>
      </c>
      <c r="D54" s="45"/>
      <c r="E54" s="52"/>
      <c r="F54" s="130"/>
      <c r="G54" s="130"/>
    </row>
    <row r="55" spans="1:9" ht="25.5">
      <c r="A55" s="262" t="s">
        <v>58</v>
      </c>
      <c r="B55" s="188" t="s">
        <v>202</v>
      </c>
      <c r="C55" s="189" t="s">
        <v>17</v>
      </c>
      <c r="D55" s="176">
        <v>44519</v>
      </c>
      <c r="E55" s="177">
        <f>D55/I55*100</f>
        <v>122.44016743766466</v>
      </c>
      <c r="F55" s="130"/>
      <c r="G55" s="130"/>
      <c r="I55" s="199">
        <v>36359.800000000003</v>
      </c>
    </row>
    <row r="56" spans="1:9">
      <c r="A56" s="242"/>
      <c r="B56" s="258" t="s">
        <v>85</v>
      </c>
      <c r="C56" s="259"/>
      <c r="D56" s="259"/>
      <c r="E56" s="260"/>
      <c r="F56" s="130"/>
      <c r="G56" s="130"/>
      <c r="I56" s="200"/>
    </row>
    <row r="57" spans="1:9">
      <c r="A57" s="242"/>
      <c r="B57" s="225" t="s">
        <v>25</v>
      </c>
      <c r="C57" s="189" t="s">
        <v>17</v>
      </c>
      <c r="D57" s="176">
        <v>41683</v>
      </c>
      <c r="E57" s="177">
        <v>84</v>
      </c>
      <c r="F57" s="130"/>
      <c r="G57" s="130"/>
      <c r="I57" s="199">
        <v>0</v>
      </c>
    </row>
    <row r="58" spans="1:9">
      <c r="A58" s="242"/>
      <c r="B58" s="225" t="s">
        <v>26</v>
      </c>
      <c r="C58" s="189" t="s">
        <v>17</v>
      </c>
      <c r="D58" s="176"/>
      <c r="E58" s="177"/>
      <c r="F58" s="130"/>
      <c r="G58" s="130"/>
      <c r="I58" s="199"/>
    </row>
    <row r="59" spans="1:9">
      <c r="A59" s="242"/>
      <c r="B59" s="225" t="s">
        <v>273</v>
      </c>
      <c r="C59" s="189" t="s">
        <v>17</v>
      </c>
      <c r="D59" s="176">
        <v>30275</v>
      </c>
      <c r="E59" s="177">
        <f>D59/I59*100</f>
        <v>100.48791821561338</v>
      </c>
      <c r="F59" s="130"/>
      <c r="G59" s="130"/>
      <c r="I59" s="199">
        <v>30128</v>
      </c>
    </row>
    <row r="60" spans="1:9" ht="12.75" customHeight="1">
      <c r="A60" s="242"/>
      <c r="B60" s="225" t="s">
        <v>27</v>
      </c>
      <c r="C60" s="189" t="s">
        <v>17</v>
      </c>
      <c r="D60" s="176"/>
      <c r="E60" s="177"/>
      <c r="F60" s="130"/>
      <c r="G60" s="130"/>
      <c r="I60" s="199"/>
    </row>
    <row r="61" spans="1:9">
      <c r="A61" s="242"/>
      <c r="B61" s="225" t="s">
        <v>19</v>
      </c>
      <c r="C61" s="189" t="s">
        <v>17</v>
      </c>
      <c r="D61" s="176"/>
      <c r="E61" s="177"/>
      <c r="F61" s="130"/>
      <c r="G61" s="130"/>
      <c r="I61" s="199"/>
    </row>
    <row r="62" spans="1:9" ht="36.75" customHeight="1">
      <c r="A62" s="242"/>
      <c r="B62" s="225" t="s">
        <v>28</v>
      </c>
      <c r="C62" s="189" t="s">
        <v>17</v>
      </c>
      <c r="D62" s="176"/>
      <c r="E62" s="177"/>
      <c r="F62" s="130"/>
      <c r="G62" s="130"/>
      <c r="I62" s="199"/>
    </row>
    <row r="63" spans="1:9">
      <c r="A63" s="242"/>
      <c r="B63" s="225" t="s">
        <v>29</v>
      </c>
      <c r="C63" s="189" t="s">
        <v>17</v>
      </c>
      <c r="D63" s="176"/>
      <c r="E63" s="177"/>
      <c r="F63" s="130"/>
      <c r="G63" s="130"/>
      <c r="I63" s="199"/>
    </row>
    <row r="64" spans="1:9">
      <c r="A64" s="242"/>
      <c r="B64" s="225" t="s">
        <v>24</v>
      </c>
      <c r="C64" s="189" t="s">
        <v>17</v>
      </c>
      <c r="D64" s="176"/>
      <c r="E64" s="177"/>
      <c r="F64" s="130"/>
      <c r="G64" s="130"/>
      <c r="I64" s="199">
        <v>35892</v>
      </c>
    </row>
    <row r="65" spans="1:9">
      <c r="A65" s="242"/>
      <c r="B65" s="64" t="s">
        <v>30</v>
      </c>
      <c r="C65" s="88" t="s">
        <v>17</v>
      </c>
      <c r="D65" s="162"/>
      <c r="E65" s="83"/>
      <c r="F65" s="130"/>
      <c r="G65" s="130"/>
      <c r="I65" s="82"/>
    </row>
    <row r="66" spans="1:9" ht="25.5">
      <c r="A66" s="242"/>
      <c r="B66" s="64" t="s">
        <v>31</v>
      </c>
      <c r="C66" s="88" t="s">
        <v>17</v>
      </c>
      <c r="D66" s="162"/>
      <c r="E66" s="83"/>
      <c r="F66" s="132"/>
      <c r="G66" s="132"/>
      <c r="I66" s="82"/>
    </row>
    <row r="67" spans="1:9" ht="26.25" thickBot="1">
      <c r="A67" s="263"/>
      <c r="B67" s="4" t="s">
        <v>32</v>
      </c>
      <c r="C67" s="90" t="s">
        <v>17</v>
      </c>
      <c r="D67" s="79"/>
      <c r="E67" s="80"/>
      <c r="F67" s="132"/>
      <c r="G67" s="132"/>
    </row>
    <row r="68" spans="1:9" ht="15.75" customHeight="1" thickBot="1">
      <c r="A68" s="245" t="s">
        <v>222</v>
      </c>
      <c r="B68" s="246"/>
      <c r="C68" s="246"/>
      <c r="D68" s="246"/>
      <c r="E68" s="249"/>
    </row>
    <row r="69" spans="1:9" ht="67.150000000000006" customHeight="1">
      <c r="A69" s="91" t="s">
        <v>51</v>
      </c>
      <c r="B69" s="92" t="s">
        <v>270</v>
      </c>
      <c r="C69" s="93" t="s">
        <v>59</v>
      </c>
      <c r="D69" s="195">
        <v>5789583.9000000004</v>
      </c>
      <c r="E69" s="145">
        <v>195.5</v>
      </c>
      <c r="I69" s="136">
        <v>363553</v>
      </c>
    </row>
    <row r="70" spans="1:9" ht="37.9" customHeight="1">
      <c r="A70" s="46" t="s">
        <v>60</v>
      </c>
      <c r="B70" s="94" t="s">
        <v>193</v>
      </c>
      <c r="C70" s="46" t="s">
        <v>87</v>
      </c>
      <c r="D70" s="45"/>
      <c r="E70" s="65"/>
    </row>
    <row r="71" spans="1:9" ht="21.75" customHeight="1">
      <c r="A71" s="46"/>
      <c r="B71" s="94"/>
      <c r="C71" s="46"/>
      <c r="D71" s="45"/>
      <c r="E71" s="95"/>
    </row>
    <row r="72" spans="1:9" ht="20.25" customHeight="1">
      <c r="A72" s="46"/>
      <c r="B72" s="94"/>
      <c r="C72" s="46"/>
      <c r="D72" s="45"/>
      <c r="E72" s="95"/>
    </row>
    <row r="73" spans="1:9" ht="21.75" customHeight="1">
      <c r="A73" s="46"/>
      <c r="B73" s="94"/>
      <c r="C73" s="46"/>
      <c r="D73" s="45"/>
      <c r="E73" s="95"/>
    </row>
    <row r="74" spans="1:9" ht="20.25" customHeight="1">
      <c r="A74" s="46"/>
      <c r="B74" s="94"/>
      <c r="C74" s="46"/>
      <c r="D74" s="45"/>
      <c r="E74" s="95"/>
    </row>
    <row r="75" spans="1:9" ht="23.25" customHeight="1">
      <c r="A75" s="46"/>
      <c r="B75" s="94"/>
      <c r="C75" s="46"/>
      <c r="D75" s="45"/>
      <c r="E75" s="95"/>
    </row>
    <row r="76" spans="1:9" ht="23.25" customHeight="1">
      <c r="A76" s="46"/>
      <c r="B76" s="94"/>
      <c r="C76" s="46"/>
      <c r="D76" s="45"/>
      <c r="E76" s="95"/>
    </row>
    <row r="77" spans="1:9" s="47" customFormat="1" ht="14.25" customHeight="1" thickBot="1">
      <c r="A77" s="261" t="s">
        <v>203</v>
      </c>
      <c r="B77" s="247"/>
      <c r="C77" s="247"/>
      <c r="D77" s="247"/>
      <c r="E77" s="248"/>
      <c r="F77" s="63"/>
      <c r="G77" s="1"/>
    </row>
    <row r="78" spans="1:9" ht="25.5">
      <c r="A78" s="241" t="s">
        <v>61</v>
      </c>
      <c r="B78" s="182" t="s">
        <v>93</v>
      </c>
      <c r="C78" s="183" t="s">
        <v>59</v>
      </c>
      <c r="D78" s="82"/>
      <c r="E78" s="52"/>
      <c r="I78" s="197">
        <v>104</v>
      </c>
    </row>
    <row r="79" spans="1:9">
      <c r="A79" s="242"/>
      <c r="B79" s="280" t="s">
        <v>86</v>
      </c>
      <c r="C79" s="281"/>
      <c r="D79" s="281"/>
      <c r="E79" s="282"/>
      <c r="I79" s="194"/>
    </row>
    <row r="80" spans="1:9">
      <c r="A80" s="242"/>
      <c r="B80" s="184" t="s">
        <v>6</v>
      </c>
      <c r="C80" s="88" t="s">
        <v>59</v>
      </c>
      <c r="D80" s="82"/>
      <c r="E80" s="83"/>
      <c r="I80" s="197"/>
    </row>
    <row r="81" spans="1:10" ht="13.5" thickBot="1">
      <c r="A81" s="243"/>
      <c r="B81" s="184" t="s">
        <v>7</v>
      </c>
      <c r="C81" s="88" t="s">
        <v>59</v>
      </c>
      <c r="D81" s="82"/>
      <c r="E81" s="52"/>
      <c r="I81" s="197">
        <v>101</v>
      </c>
    </row>
    <row r="82" spans="1:10" s="44" customFormat="1" ht="27.6" customHeight="1">
      <c r="A82" s="262" t="s">
        <v>62</v>
      </c>
      <c r="B82" s="182" t="s">
        <v>8</v>
      </c>
      <c r="C82" s="182"/>
      <c r="D82" s="182"/>
      <c r="E82" s="185"/>
      <c r="F82" s="63"/>
      <c r="G82" s="1"/>
      <c r="I82" s="182"/>
    </row>
    <row r="83" spans="1:10" s="44" customFormat="1" ht="12" customHeight="1">
      <c r="A83" s="242"/>
      <c r="B83" s="82" t="s">
        <v>9</v>
      </c>
      <c r="C83" s="81" t="s">
        <v>87</v>
      </c>
      <c r="D83" s="82"/>
      <c r="E83" s="83"/>
      <c r="F83" s="63"/>
      <c r="G83" s="1"/>
      <c r="I83" s="197"/>
    </row>
    <row r="84" spans="1:10" s="44" customFormat="1">
      <c r="A84" s="242"/>
      <c r="B84" s="82" t="s">
        <v>10</v>
      </c>
      <c r="C84" s="81" t="s">
        <v>87</v>
      </c>
      <c r="D84" s="82"/>
      <c r="E84" s="83"/>
      <c r="F84" s="63"/>
      <c r="G84" s="1"/>
      <c r="I84" s="197"/>
    </row>
    <row r="85" spans="1:10" s="44" customFormat="1" ht="12" customHeight="1">
      <c r="A85" s="242"/>
      <c r="B85" s="82" t="s">
        <v>14</v>
      </c>
      <c r="C85" s="81" t="s">
        <v>87</v>
      </c>
      <c r="D85" s="82"/>
      <c r="E85" s="83"/>
      <c r="F85" s="63"/>
      <c r="G85" s="1"/>
      <c r="I85" s="197"/>
    </row>
    <row r="86" spans="1:10" s="44" customFormat="1" ht="11.25" customHeight="1">
      <c r="A86" s="242"/>
      <c r="B86" s="82" t="s">
        <v>13</v>
      </c>
      <c r="C86" s="81" t="s">
        <v>87</v>
      </c>
      <c r="D86" s="82"/>
      <c r="E86" s="83"/>
      <c r="F86" s="63"/>
      <c r="G86" s="1"/>
      <c r="I86" s="197"/>
    </row>
    <row r="87" spans="1:10" s="44" customFormat="1" ht="10.5" customHeight="1">
      <c r="A87" s="242"/>
      <c r="B87" s="82" t="s">
        <v>11</v>
      </c>
      <c r="C87" s="81" t="s">
        <v>16</v>
      </c>
      <c r="D87" s="82"/>
      <c r="E87" s="52"/>
      <c r="F87" s="63"/>
      <c r="G87" s="1"/>
      <c r="I87" s="197">
        <v>4.28</v>
      </c>
    </row>
    <row r="88" spans="1:10" s="44" customFormat="1" ht="12" customHeight="1" thickBot="1">
      <c r="A88" s="243"/>
      <c r="B88" s="82" t="s">
        <v>12</v>
      </c>
      <c r="C88" s="81" t="s">
        <v>15</v>
      </c>
      <c r="D88" s="82"/>
      <c r="E88" s="83"/>
      <c r="F88" s="63"/>
      <c r="G88" s="1"/>
    </row>
    <row r="89" spans="1:10" ht="15.75" customHeight="1" thickBot="1">
      <c r="A89" s="277" t="s">
        <v>311</v>
      </c>
      <c r="B89" s="278"/>
      <c r="C89" s="278"/>
      <c r="D89" s="278"/>
      <c r="E89" s="279"/>
    </row>
    <row r="90" spans="1:10">
      <c r="A90" s="91" t="s">
        <v>195</v>
      </c>
      <c r="B90" s="97" t="s">
        <v>65</v>
      </c>
      <c r="C90" s="93" t="s">
        <v>18</v>
      </c>
      <c r="D90" s="165"/>
      <c r="E90" s="166"/>
      <c r="I90" s="201"/>
    </row>
    <row r="91" spans="1:10">
      <c r="A91" s="73" t="s">
        <v>52</v>
      </c>
      <c r="B91" s="78" t="s">
        <v>66</v>
      </c>
      <c r="C91" s="96" t="s">
        <v>18</v>
      </c>
      <c r="D91" s="45"/>
      <c r="E91" s="52"/>
      <c r="I91" s="202"/>
    </row>
    <row r="92" spans="1:10" ht="13.5" thickBot="1">
      <c r="A92" s="98" t="s">
        <v>64</v>
      </c>
      <c r="B92" s="99" t="s">
        <v>67</v>
      </c>
      <c r="C92" s="90" t="s">
        <v>18</v>
      </c>
      <c r="D92" s="229"/>
      <c r="E92" s="52"/>
      <c r="I92" s="203">
        <v>2614.5</v>
      </c>
      <c r="J92" s="1">
        <v>3793826</v>
      </c>
    </row>
    <row r="93" spans="1:10" ht="15.75" customHeight="1" thickBot="1">
      <c r="A93" s="245" t="s">
        <v>223</v>
      </c>
      <c r="B93" s="246"/>
      <c r="C93" s="246"/>
      <c r="D93" s="246"/>
      <c r="E93" s="249"/>
      <c r="I93" s="193"/>
    </row>
    <row r="94" spans="1:10">
      <c r="A94" s="241" t="s">
        <v>53</v>
      </c>
      <c r="B94" s="71" t="s">
        <v>204</v>
      </c>
      <c r="C94" s="100" t="s">
        <v>63</v>
      </c>
      <c r="D94" s="134">
        <v>57854</v>
      </c>
      <c r="E94" s="52">
        <f>D94/I94*100</f>
        <v>165.16029575494591</v>
      </c>
      <c r="I94" s="204">
        <v>35029</v>
      </c>
    </row>
    <row r="95" spans="1:10">
      <c r="A95" s="242"/>
      <c r="B95" s="274" t="s">
        <v>88</v>
      </c>
      <c r="C95" s="275"/>
      <c r="D95" s="275"/>
      <c r="E95" s="276"/>
      <c r="I95" s="192"/>
    </row>
    <row r="96" spans="1:10">
      <c r="A96" s="242"/>
      <c r="B96" s="146" t="s">
        <v>25</v>
      </c>
      <c r="C96" s="96" t="s">
        <v>18</v>
      </c>
      <c r="D96" s="45"/>
      <c r="E96" s="52">
        <f>D96/I96*100</f>
        <v>0</v>
      </c>
      <c r="I96" s="202">
        <v>9054</v>
      </c>
    </row>
    <row r="97" spans="1:9">
      <c r="A97" s="242"/>
      <c r="B97" s="146" t="s">
        <v>26</v>
      </c>
      <c r="C97" s="96" t="s">
        <v>18</v>
      </c>
      <c r="D97" s="45"/>
      <c r="E97" s="52"/>
      <c r="I97" s="202"/>
    </row>
    <row r="98" spans="1:9">
      <c r="A98" s="242"/>
      <c r="B98" s="146" t="s">
        <v>20</v>
      </c>
      <c r="C98" s="96" t="s">
        <v>18</v>
      </c>
      <c r="D98" s="82"/>
      <c r="E98" s="52">
        <f>D98/I98*100</f>
        <v>0</v>
      </c>
      <c r="I98" s="197">
        <v>5611</v>
      </c>
    </row>
    <row r="99" spans="1:9" ht="25.9" customHeight="1">
      <c r="A99" s="242"/>
      <c r="B99" s="146" t="s">
        <v>27</v>
      </c>
      <c r="C99" s="96" t="s">
        <v>18</v>
      </c>
      <c r="D99" s="45"/>
      <c r="E99" s="52"/>
    </row>
    <row r="100" spans="1:9">
      <c r="A100" s="242"/>
      <c r="B100" s="146" t="s">
        <v>19</v>
      </c>
      <c r="C100" s="96" t="s">
        <v>18</v>
      </c>
      <c r="D100" s="45"/>
      <c r="E100" s="52"/>
    </row>
    <row r="101" spans="1:9" ht="37.5" customHeight="1">
      <c r="A101" s="242"/>
      <c r="B101" s="146" t="s">
        <v>28</v>
      </c>
      <c r="C101" s="96" t="s">
        <v>18</v>
      </c>
      <c r="D101" s="45"/>
      <c r="E101" s="52"/>
    </row>
    <row r="102" spans="1:9">
      <c r="A102" s="242"/>
      <c r="B102" s="146" t="s">
        <v>29</v>
      </c>
      <c r="C102" s="96" t="s">
        <v>18</v>
      </c>
      <c r="D102" s="45"/>
      <c r="E102" s="52"/>
    </row>
    <row r="103" spans="1:9">
      <c r="A103" s="242"/>
      <c r="B103" s="147" t="s">
        <v>24</v>
      </c>
      <c r="C103" s="96" t="s">
        <v>18</v>
      </c>
      <c r="D103" s="45"/>
      <c r="E103" s="52"/>
      <c r="I103" s="1">
        <v>5380</v>
      </c>
    </row>
    <row r="104" spans="1:9">
      <c r="A104" s="242"/>
      <c r="B104" s="147" t="s">
        <v>30</v>
      </c>
      <c r="C104" s="96" t="s">
        <v>18</v>
      </c>
      <c r="D104" s="45"/>
      <c r="E104" s="52"/>
    </row>
    <row r="105" spans="1:9" ht="25.5">
      <c r="A105" s="242"/>
      <c r="B105" s="147" t="s">
        <v>31</v>
      </c>
      <c r="C105" s="96" t="s">
        <v>18</v>
      </c>
      <c r="D105" s="45"/>
      <c r="E105" s="52"/>
    </row>
    <row r="106" spans="1:9" ht="25.5">
      <c r="A106" s="243"/>
      <c r="B106" s="148" t="s">
        <v>32</v>
      </c>
      <c r="C106" s="96" t="s">
        <v>18</v>
      </c>
      <c r="D106" s="45"/>
      <c r="E106" s="52"/>
    </row>
    <row r="107" spans="1:9" ht="24" customHeight="1">
      <c r="A107" s="262" t="s">
        <v>54</v>
      </c>
      <c r="B107" s="74" t="s">
        <v>211</v>
      </c>
      <c r="C107" s="96" t="s">
        <v>18</v>
      </c>
      <c r="D107" s="45">
        <f>D94</f>
        <v>57854</v>
      </c>
      <c r="E107" s="52">
        <f>D107/I107*100</f>
        <v>165.16029575494591</v>
      </c>
      <c r="I107" s="1">
        <f>I94</f>
        <v>35029</v>
      </c>
    </row>
    <row r="108" spans="1:9">
      <c r="A108" s="242"/>
      <c r="B108" s="274" t="s">
        <v>85</v>
      </c>
      <c r="C108" s="275"/>
      <c r="D108" s="275"/>
      <c r="E108" s="276"/>
    </row>
    <row r="109" spans="1:9">
      <c r="A109" s="242"/>
      <c r="B109" s="74" t="s">
        <v>156</v>
      </c>
      <c r="C109" s="96" t="s">
        <v>18</v>
      </c>
      <c r="D109" s="45"/>
      <c r="E109" s="52"/>
    </row>
    <row r="110" spans="1:9" ht="12" customHeight="1">
      <c r="A110" s="242"/>
      <c r="B110" s="74" t="s">
        <v>157</v>
      </c>
      <c r="C110" s="96" t="s">
        <v>18</v>
      </c>
      <c r="D110" s="45">
        <v>9967</v>
      </c>
      <c r="E110" s="52"/>
      <c r="I110" s="1">
        <v>5203</v>
      </c>
    </row>
    <row r="111" spans="1:9" ht="12" customHeight="1">
      <c r="A111" s="242"/>
      <c r="B111" s="74" t="s">
        <v>158</v>
      </c>
      <c r="C111" s="96" t="s">
        <v>18</v>
      </c>
      <c r="D111" s="82">
        <v>1271</v>
      </c>
      <c r="E111" s="52"/>
      <c r="I111" s="1">
        <v>415</v>
      </c>
    </row>
    <row r="112" spans="1:9" ht="11.25" customHeight="1">
      <c r="A112" s="242"/>
      <c r="B112" s="74" t="s">
        <v>209</v>
      </c>
      <c r="C112" s="96" t="s">
        <v>18</v>
      </c>
      <c r="D112" s="82">
        <v>46616</v>
      </c>
      <c r="E112" s="52"/>
      <c r="I112" s="1">
        <v>47121</v>
      </c>
    </row>
    <row r="113" spans="1:9" ht="12" customHeight="1">
      <c r="A113" s="243"/>
      <c r="B113" s="74" t="s">
        <v>159</v>
      </c>
      <c r="C113" s="96" t="s">
        <v>18</v>
      </c>
      <c r="D113" s="45"/>
      <c r="E113" s="52"/>
    </row>
    <row r="114" spans="1:9" ht="12" customHeight="1">
      <c r="A114" s="66" t="s">
        <v>68</v>
      </c>
      <c r="B114" s="101" t="s">
        <v>155</v>
      </c>
      <c r="C114" s="96" t="s">
        <v>18</v>
      </c>
      <c r="D114" s="102"/>
      <c r="E114" s="103"/>
    </row>
    <row r="115" spans="1:9" ht="12" customHeight="1">
      <c r="A115" s="66" t="s">
        <v>153</v>
      </c>
      <c r="B115" s="45" t="s">
        <v>40</v>
      </c>
      <c r="C115" s="46" t="s">
        <v>35</v>
      </c>
      <c r="D115" s="102"/>
      <c r="E115" s="103"/>
    </row>
    <row r="116" spans="1:9" ht="13.5" customHeight="1" thickBot="1">
      <c r="A116" s="104" t="s">
        <v>205</v>
      </c>
      <c r="B116" s="74" t="s">
        <v>41</v>
      </c>
      <c r="C116" s="46" t="s">
        <v>208</v>
      </c>
      <c r="D116" s="102"/>
      <c r="E116" s="103"/>
    </row>
    <row r="117" spans="1:9" ht="16.149999999999999" customHeight="1" thickBot="1">
      <c r="A117" s="245" t="s">
        <v>224</v>
      </c>
      <c r="B117" s="246"/>
      <c r="C117" s="246"/>
      <c r="D117" s="246"/>
      <c r="E117" s="249"/>
    </row>
    <row r="118" spans="1:9" ht="32.450000000000003" customHeight="1">
      <c r="A118" s="241" t="s">
        <v>238</v>
      </c>
      <c r="B118" s="186" t="s">
        <v>274</v>
      </c>
      <c r="C118" s="187" t="s">
        <v>18</v>
      </c>
      <c r="D118" s="174">
        <v>-68978</v>
      </c>
      <c r="E118" s="175"/>
      <c r="I118" s="205">
        <v>2887</v>
      </c>
    </row>
    <row r="119" spans="1:9">
      <c r="A119" s="242"/>
      <c r="B119" s="258" t="s">
        <v>206</v>
      </c>
      <c r="C119" s="259"/>
      <c r="D119" s="259"/>
      <c r="E119" s="260"/>
      <c r="I119" s="190"/>
    </row>
    <row r="120" spans="1:9">
      <c r="A120" s="242"/>
      <c r="B120" s="188" t="s">
        <v>275</v>
      </c>
      <c r="C120" s="189" t="s">
        <v>18</v>
      </c>
      <c r="D120" s="176"/>
      <c r="E120" s="175"/>
      <c r="I120" s="197">
        <v>2887</v>
      </c>
    </row>
    <row r="121" spans="1:9">
      <c r="A121" s="242"/>
      <c r="B121" s="188" t="s">
        <v>21</v>
      </c>
      <c r="C121" s="189" t="s">
        <v>18</v>
      </c>
      <c r="D121" s="176"/>
      <c r="E121" s="177"/>
      <c r="I121" s="197"/>
    </row>
    <row r="122" spans="1:9">
      <c r="A122" s="243"/>
      <c r="B122" s="188" t="s">
        <v>19</v>
      </c>
      <c r="C122" s="189" t="s">
        <v>18</v>
      </c>
      <c r="D122" s="176"/>
      <c r="E122" s="177"/>
      <c r="I122" s="197"/>
    </row>
    <row r="123" spans="1:9">
      <c r="A123" s="283" t="s">
        <v>239</v>
      </c>
      <c r="B123" s="258" t="s">
        <v>79</v>
      </c>
      <c r="C123" s="259"/>
      <c r="D123" s="259"/>
      <c r="E123" s="260"/>
      <c r="I123" s="190"/>
    </row>
    <row r="124" spans="1:9">
      <c r="A124" s="284"/>
      <c r="B124" s="188" t="s">
        <v>276</v>
      </c>
      <c r="C124" s="189" t="s">
        <v>80</v>
      </c>
      <c r="D124" s="176">
        <v>67.748000000000005</v>
      </c>
      <c r="E124" s="177">
        <v>97.5</v>
      </c>
      <c r="I124" s="197"/>
    </row>
    <row r="125" spans="1:9">
      <c r="A125" s="284"/>
      <c r="B125" s="188" t="s">
        <v>277</v>
      </c>
      <c r="C125" s="189" t="s">
        <v>80</v>
      </c>
      <c r="D125" s="176">
        <v>185.679</v>
      </c>
      <c r="E125" s="177">
        <v>94</v>
      </c>
      <c r="I125" s="197"/>
    </row>
    <row r="126" spans="1:9" ht="13.15" customHeight="1" thickBot="1">
      <c r="A126" s="285"/>
      <c r="B126" s="106" t="s">
        <v>252</v>
      </c>
      <c r="C126" s="107" t="s">
        <v>80</v>
      </c>
      <c r="D126" s="108"/>
      <c r="E126" s="109"/>
      <c r="I126" s="206"/>
    </row>
    <row r="127" spans="1:9" ht="34.9" customHeight="1" thickBot="1">
      <c r="A127" s="245" t="s">
        <v>213</v>
      </c>
      <c r="B127" s="286"/>
      <c r="C127" s="286"/>
      <c r="D127" s="286"/>
      <c r="E127" s="287"/>
    </row>
    <row r="128" spans="1:9" ht="15" customHeight="1">
      <c r="A128" s="241" t="s">
        <v>69</v>
      </c>
      <c r="B128" s="110" t="s">
        <v>235</v>
      </c>
      <c r="C128" s="96" t="s">
        <v>18</v>
      </c>
      <c r="D128" s="217">
        <v>77297.100000000006</v>
      </c>
      <c r="E128" s="143">
        <f>D128/H128*100</f>
        <v>168.20977176581189</v>
      </c>
      <c r="H128" s="207">
        <v>45952.800000000003</v>
      </c>
      <c r="I128" s="137"/>
    </row>
    <row r="129" spans="1:11">
      <c r="A129" s="294"/>
      <c r="B129" s="288" t="s">
        <v>85</v>
      </c>
      <c r="C129" s="288"/>
      <c r="D129" s="288"/>
      <c r="E129" s="288"/>
      <c r="H129" s="191"/>
      <c r="K129" s="53">
        <f>D130+D137+D143</f>
        <v>87500.040000000008</v>
      </c>
    </row>
    <row r="130" spans="1:11">
      <c r="A130" s="294"/>
      <c r="B130" s="110" t="s">
        <v>217</v>
      </c>
      <c r="C130" s="96" t="s">
        <v>18</v>
      </c>
      <c r="D130" s="218">
        <v>26877.8</v>
      </c>
      <c r="E130" s="95">
        <f>D130/H130*100</f>
        <v>156.47770592358515</v>
      </c>
      <c r="H130" s="202">
        <v>17176.759999999998</v>
      </c>
      <c r="I130" s="45"/>
    </row>
    <row r="131" spans="1:11">
      <c r="A131" s="294"/>
      <c r="B131" s="74" t="s">
        <v>85</v>
      </c>
      <c r="C131" s="96"/>
      <c r="D131" s="45"/>
      <c r="E131" s="95"/>
      <c r="H131" s="202"/>
      <c r="I131" s="45"/>
    </row>
    <row r="132" spans="1:11">
      <c r="A132" s="294"/>
      <c r="B132" s="74" t="s">
        <v>234</v>
      </c>
      <c r="C132" s="96" t="s">
        <v>18</v>
      </c>
      <c r="D132" s="218">
        <v>2697.88</v>
      </c>
      <c r="E132" s="95">
        <f t="shared" ref="E132:E160" si="2">D132/H132*100</f>
        <v>94.366113433253474</v>
      </c>
      <c r="H132" s="202">
        <v>2858.95</v>
      </c>
      <c r="I132" s="45"/>
    </row>
    <row r="133" spans="1:11" ht="12.75" customHeight="1">
      <c r="A133" s="294"/>
      <c r="B133" s="74" t="s">
        <v>215</v>
      </c>
      <c r="C133" s="96" t="s">
        <v>18</v>
      </c>
      <c r="D133" s="45">
        <v>0</v>
      </c>
      <c r="E133" s="95"/>
      <c r="H133" s="202">
        <v>0</v>
      </c>
      <c r="I133" s="45"/>
    </row>
    <row r="134" spans="1:11">
      <c r="A134" s="294"/>
      <c r="B134" s="74" t="s">
        <v>22</v>
      </c>
      <c r="C134" s="96" t="s">
        <v>18</v>
      </c>
      <c r="D134" s="218">
        <v>12430.26</v>
      </c>
      <c r="E134" s="95">
        <f t="shared" si="2"/>
        <v>95.888231990669027</v>
      </c>
      <c r="H134" s="202">
        <v>12963.28</v>
      </c>
      <c r="I134" s="45"/>
    </row>
    <row r="135" spans="1:11" ht="11.25" customHeight="1">
      <c r="A135" s="294"/>
      <c r="B135" s="74" t="s">
        <v>218</v>
      </c>
      <c r="C135" s="96" t="s">
        <v>18</v>
      </c>
      <c r="D135" s="45"/>
      <c r="E135" s="95"/>
      <c r="H135" s="202"/>
      <c r="I135" s="45"/>
    </row>
    <row r="136" spans="1:11" ht="27" customHeight="1">
      <c r="A136" s="294"/>
      <c r="B136" s="74" t="s">
        <v>236</v>
      </c>
      <c r="C136" s="96" t="s">
        <v>18</v>
      </c>
      <c r="D136" s="45">
        <v>0</v>
      </c>
      <c r="E136" s="95"/>
      <c r="H136" s="202">
        <v>0</v>
      </c>
      <c r="I136" s="45"/>
    </row>
    <row r="137" spans="1:11" ht="15" customHeight="1">
      <c r="A137" s="294"/>
      <c r="B137" s="110" t="s">
        <v>219</v>
      </c>
      <c r="C137" s="96" t="s">
        <v>18</v>
      </c>
      <c r="D137" s="232">
        <v>10202.94</v>
      </c>
      <c r="E137" s="95">
        <f t="shared" si="2"/>
        <v>241.9099690349625</v>
      </c>
      <c r="H137" s="202">
        <v>4217.66</v>
      </c>
      <c r="I137" s="45"/>
    </row>
    <row r="138" spans="1:11" ht="27.6" customHeight="1">
      <c r="A138" s="294"/>
      <c r="B138" s="74" t="s">
        <v>214</v>
      </c>
      <c r="C138" s="96" t="s">
        <v>18</v>
      </c>
      <c r="D138" s="232">
        <v>2587.62</v>
      </c>
      <c r="E138" s="95">
        <f t="shared" si="2"/>
        <v>145.49697211648214</v>
      </c>
      <c r="H138" s="202">
        <v>1778.47</v>
      </c>
      <c r="I138" s="45"/>
    </row>
    <row r="139" spans="1:11" ht="27" customHeight="1">
      <c r="A139" s="294"/>
      <c r="B139" s="112" t="s">
        <v>89</v>
      </c>
      <c r="C139" s="96" t="s">
        <v>18</v>
      </c>
      <c r="D139" s="232">
        <v>1847.16</v>
      </c>
      <c r="E139" s="95">
        <f t="shared" si="2"/>
        <v>177.25362249304294</v>
      </c>
      <c r="H139" s="202">
        <v>1042.0999999999999</v>
      </c>
      <c r="I139" s="45"/>
    </row>
    <row r="140" spans="1:11" ht="27" customHeight="1">
      <c r="A140" s="294"/>
      <c r="B140" s="111" t="s">
        <v>70</v>
      </c>
      <c r="C140" s="96" t="s">
        <v>18</v>
      </c>
      <c r="D140" s="232">
        <v>5659.27</v>
      </c>
      <c r="E140" s="95">
        <f t="shared" si="2"/>
        <v>413.96167068978133</v>
      </c>
      <c r="H140" s="202">
        <v>1367.1</v>
      </c>
      <c r="I140" s="45"/>
    </row>
    <row r="141" spans="1:11" ht="16.149999999999999" customHeight="1">
      <c r="A141" s="294"/>
      <c r="B141" s="45" t="s">
        <v>225</v>
      </c>
      <c r="C141" s="96" t="s">
        <v>18</v>
      </c>
      <c r="D141" s="45">
        <v>112.92</v>
      </c>
      <c r="E141" s="95">
        <f t="shared" si="2"/>
        <v>2675.829383886256</v>
      </c>
      <c r="H141" s="202">
        <v>4.22</v>
      </c>
      <c r="I141" s="45"/>
    </row>
    <row r="142" spans="1:11">
      <c r="A142" s="294"/>
      <c r="B142" s="112" t="s">
        <v>71</v>
      </c>
      <c r="C142" s="96" t="s">
        <v>18</v>
      </c>
      <c r="D142" s="45">
        <v>0</v>
      </c>
      <c r="E142" s="95"/>
      <c r="H142" s="202">
        <v>25.77</v>
      </c>
      <c r="I142" s="45"/>
    </row>
    <row r="143" spans="1:11" ht="28.9" customHeight="1">
      <c r="A143" s="294"/>
      <c r="B143" s="112" t="s">
        <v>228</v>
      </c>
      <c r="C143" s="96" t="s">
        <v>18</v>
      </c>
      <c r="D143" s="232">
        <v>50419.3</v>
      </c>
      <c r="E143" s="95">
        <f t="shared" si="2"/>
        <v>203.91009712758591</v>
      </c>
      <c r="H143" s="202">
        <v>24726.240000000002</v>
      </c>
      <c r="I143" s="45"/>
    </row>
    <row r="144" spans="1:11" ht="11.45" customHeight="1">
      <c r="A144" s="262" t="s">
        <v>78</v>
      </c>
      <c r="B144" s="133" t="s">
        <v>94</v>
      </c>
      <c r="C144" s="96" t="s">
        <v>18</v>
      </c>
      <c r="D144" s="138">
        <v>73321.48</v>
      </c>
      <c r="E144" s="138">
        <f t="shared" si="2"/>
        <v>151.44522758874817</v>
      </c>
      <c r="H144" s="208">
        <v>48414.52</v>
      </c>
      <c r="I144" s="138"/>
    </row>
    <row r="145" spans="1:9" ht="12" customHeight="1">
      <c r="A145" s="294"/>
      <c r="B145" s="74" t="s">
        <v>23</v>
      </c>
      <c r="C145" s="96" t="s">
        <v>18</v>
      </c>
      <c r="D145" s="95">
        <v>11334.51</v>
      </c>
      <c r="E145" s="95">
        <f t="shared" si="2"/>
        <v>129.52452673222973</v>
      </c>
      <c r="H145" s="209">
        <v>8750.86</v>
      </c>
      <c r="I145" s="95"/>
    </row>
    <row r="146" spans="1:9" ht="12.6" customHeight="1">
      <c r="A146" s="294"/>
      <c r="B146" s="113" t="s">
        <v>168</v>
      </c>
      <c r="C146" s="96" t="s">
        <v>18</v>
      </c>
      <c r="D146" s="95">
        <v>278.3</v>
      </c>
      <c r="E146" s="95">
        <f t="shared" si="2"/>
        <v>109.39465408805032</v>
      </c>
      <c r="H146" s="209">
        <v>254.4</v>
      </c>
      <c r="I146" s="95"/>
    </row>
    <row r="147" spans="1:9" ht="25.9" customHeight="1">
      <c r="A147" s="294"/>
      <c r="B147" s="114" t="s">
        <v>169</v>
      </c>
      <c r="C147" s="96" t="s">
        <v>18</v>
      </c>
      <c r="D147" s="95">
        <v>256.58999999999997</v>
      </c>
      <c r="E147" s="95">
        <v>0</v>
      </c>
      <c r="H147" s="209">
        <v>262.60000000000002</v>
      </c>
      <c r="I147" s="95"/>
    </row>
    <row r="148" spans="1:9" ht="12" customHeight="1">
      <c r="A148" s="294"/>
      <c r="B148" s="113" t="s">
        <v>170</v>
      </c>
      <c r="C148" s="96" t="s">
        <v>18</v>
      </c>
      <c r="D148" s="95">
        <v>4132.29</v>
      </c>
      <c r="E148" s="95">
        <f>D148/H148*100</f>
        <v>114.76829928760883</v>
      </c>
      <c r="H148" s="209">
        <v>3600.55</v>
      </c>
      <c r="I148" s="95"/>
    </row>
    <row r="149" spans="1:9" ht="12" customHeight="1">
      <c r="A149" s="294"/>
      <c r="B149" s="113" t="s">
        <v>171</v>
      </c>
      <c r="C149" s="96" t="s">
        <v>18</v>
      </c>
      <c r="D149" s="95">
        <v>41315.83412</v>
      </c>
      <c r="E149" s="95">
        <f t="shared" si="2"/>
        <v>290.09772560672485</v>
      </c>
      <c r="H149" s="209">
        <v>14242.04</v>
      </c>
      <c r="I149" s="95"/>
    </row>
    <row r="150" spans="1:9">
      <c r="A150" s="294"/>
      <c r="B150" s="113" t="s">
        <v>216</v>
      </c>
      <c r="C150" s="96" t="s">
        <v>18</v>
      </c>
      <c r="D150" s="95"/>
      <c r="E150" s="95"/>
      <c r="H150" s="209"/>
      <c r="I150" s="95"/>
    </row>
    <row r="151" spans="1:9" ht="13.9" customHeight="1">
      <c r="A151" s="294"/>
      <c r="B151" s="113" t="s">
        <v>172</v>
      </c>
      <c r="C151" s="96" t="s">
        <v>18</v>
      </c>
      <c r="D151" s="95">
        <v>178.72</v>
      </c>
      <c r="E151" s="95">
        <f>D151/H151*100</f>
        <v>132.39499222164602</v>
      </c>
      <c r="H151" s="209">
        <v>134.99</v>
      </c>
      <c r="I151" s="95"/>
    </row>
    <row r="152" spans="1:9" ht="12.75" customHeight="1">
      <c r="A152" s="294"/>
      <c r="B152" s="115" t="s">
        <v>253</v>
      </c>
      <c r="C152" s="96" t="s">
        <v>18</v>
      </c>
      <c r="D152" s="95">
        <v>9762.66</v>
      </c>
      <c r="E152" s="95">
        <f t="shared" si="2"/>
        <v>100.91804193780138</v>
      </c>
      <c r="H152" s="209">
        <v>9673.85</v>
      </c>
      <c r="I152" s="95"/>
    </row>
    <row r="153" spans="1:9" ht="12.75" customHeight="1">
      <c r="A153" s="294"/>
      <c r="B153" s="114" t="s">
        <v>254</v>
      </c>
      <c r="C153" s="96" t="s">
        <v>18</v>
      </c>
      <c r="D153" s="95"/>
      <c r="E153" s="95"/>
      <c r="H153" s="209"/>
      <c r="I153" s="95"/>
    </row>
    <row r="154" spans="1:9" ht="12.75" customHeight="1">
      <c r="A154" s="294"/>
      <c r="B154" s="114" t="s">
        <v>173</v>
      </c>
      <c r="C154" s="96" t="s">
        <v>18</v>
      </c>
      <c r="D154" s="95">
        <v>884.76363000000003</v>
      </c>
      <c r="E154" s="95">
        <f t="shared" si="2"/>
        <v>13.861467828103214</v>
      </c>
      <c r="H154" s="209">
        <v>6382.9</v>
      </c>
      <c r="I154" s="95"/>
    </row>
    <row r="155" spans="1:9" ht="12.75" customHeight="1">
      <c r="A155" s="294"/>
      <c r="B155" s="114" t="s">
        <v>255</v>
      </c>
      <c r="C155" s="96" t="s">
        <v>18</v>
      </c>
      <c r="D155" s="95">
        <v>5176.8100000000004</v>
      </c>
      <c r="E155" s="95">
        <f t="shared" si="2"/>
        <v>101.26106636100103</v>
      </c>
      <c r="H155" s="209">
        <v>5112.34</v>
      </c>
      <c r="I155" s="95"/>
    </row>
    <row r="156" spans="1:9" ht="13.5" customHeight="1">
      <c r="A156" s="294"/>
      <c r="B156" s="114" t="s">
        <v>259</v>
      </c>
      <c r="C156" s="96" t="s">
        <v>18</v>
      </c>
      <c r="D156" s="95"/>
      <c r="E156" s="95"/>
      <c r="H156" s="209"/>
      <c r="I156" s="95"/>
    </row>
    <row r="157" spans="1:9" ht="13.5" customHeight="1">
      <c r="A157" s="294"/>
      <c r="B157" s="114" t="s">
        <v>256</v>
      </c>
      <c r="C157" s="96" t="s">
        <v>18</v>
      </c>
      <c r="D157" s="95"/>
      <c r="E157" s="95"/>
      <c r="H157" s="209"/>
      <c r="I157" s="95"/>
    </row>
    <row r="158" spans="1:9" ht="26.25" customHeight="1">
      <c r="A158" s="294"/>
      <c r="B158" s="116" t="s">
        <v>257</v>
      </c>
      <c r="C158" s="96" t="s">
        <v>18</v>
      </c>
      <c r="D158" s="95"/>
      <c r="E158" s="95"/>
      <c r="H158" s="209"/>
      <c r="I158" s="95"/>
    </row>
    <row r="159" spans="1:9" ht="28.15" customHeight="1">
      <c r="A159" s="66" t="s">
        <v>240</v>
      </c>
      <c r="B159" s="74" t="s">
        <v>96</v>
      </c>
      <c r="C159" s="96" t="s">
        <v>207</v>
      </c>
      <c r="D159" s="95">
        <f>D128/6</f>
        <v>12882.85</v>
      </c>
      <c r="E159" s="95">
        <f t="shared" si="2"/>
        <v>168.20977176581187</v>
      </c>
      <c r="H159" s="209">
        <v>7658.8</v>
      </c>
      <c r="I159" s="95"/>
    </row>
    <row r="160" spans="1:9" ht="26.25" thickBot="1">
      <c r="A160" s="89" t="s">
        <v>241</v>
      </c>
      <c r="B160" s="74" t="s">
        <v>95</v>
      </c>
      <c r="C160" s="96" t="s">
        <v>207</v>
      </c>
      <c r="D160" s="95">
        <f>D144/6</f>
        <v>12220.246666666666</v>
      </c>
      <c r="E160" s="95">
        <f t="shared" si="2"/>
        <v>151.44516502687003</v>
      </c>
      <c r="H160" s="209">
        <v>8069.09</v>
      </c>
      <c r="I160" s="95"/>
    </row>
    <row r="161" spans="1:11" ht="19.899999999999999" customHeight="1" thickBot="1">
      <c r="A161" s="117"/>
      <c r="B161" s="292" t="s">
        <v>237</v>
      </c>
      <c r="C161" s="292"/>
      <c r="D161" s="292"/>
      <c r="E161" s="293"/>
      <c r="H161" s="130"/>
    </row>
    <row r="162" spans="1:11" ht="42.75" customHeight="1" thickBot="1">
      <c r="A162" s="67" t="s">
        <v>72</v>
      </c>
      <c r="B162" s="118" t="s">
        <v>310</v>
      </c>
      <c r="C162" s="119" t="s">
        <v>34</v>
      </c>
      <c r="D162" s="180">
        <v>21.5</v>
      </c>
      <c r="E162" s="139">
        <f>D162/I162*100</f>
        <v>130.30303030303031</v>
      </c>
      <c r="H162" s="130">
        <v>16.5</v>
      </c>
      <c r="I162" s="1">
        <v>16.5</v>
      </c>
    </row>
    <row r="163" spans="1:11" ht="21" customHeight="1" thickBot="1">
      <c r="A163" s="295" t="s">
        <v>212</v>
      </c>
      <c r="B163" s="296"/>
      <c r="C163" s="296"/>
      <c r="D163" s="296"/>
      <c r="E163" s="297"/>
      <c r="H163" s="130"/>
    </row>
    <row r="164" spans="1:11" ht="25.5">
      <c r="A164" s="104" t="s">
        <v>73</v>
      </c>
      <c r="B164" s="106" t="s">
        <v>229</v>
      </c>
      <c r="C164" s="120" t="s">
        <v>36</v>
      </c>
      <c r="D164" s="169" t="s">
        <v>336</v>
      </c>
      <c r="E164" s="219" t="s">
        <v>338</v>
      </c>
      <c r="F164" s="170"/>
      <c r="G164" s="171"/>
      <c r="H164" s="172"/>
      <c r="I164" s="169" t="s">
        <v>333</v>
      </c>
    </row>
    <row r="165" spans="1:11" ht="16.149999999999999" customHeight="1">
      <c r="A165" s="121"/>
      <c r="B165" s="122" t="s">
        <v>230</v>
      </c>
      <c r="C165" s="81" t="s">
        <v>36</v>
      </c>
      <c r="D165" s="173" t="s">
        <v>337</v>
      </c>
      <c r="E165" s="220" t="s">
        <v>339</v>
      </c>
      <c r="F165" s="170"/>
      <c r="G165" s="171"/>
      <c r="H165" s="171"/>
      <c r="I165" s="173" t="s">
        <v>334</v>
      </c>
      <c r="K165" s="161"/>
    </row>
    <row r="166" spans="1:11" ht="15" customHeight="1">
      <c r="A166" s="123" t="s">
        <v>242</v>
      </c>
      <c r="B166" s="105" t="s">
        <v>37</v>
      </c>
      <c r="C166" s="124" t="s">
        <v>38</v>
      </c>
      <c r="D166" s="174">
        <v>10</v>
      </c>
      <c r="E166" s="175">
        <v>100</v>
      </c>
      <c r="F166" s="170"/>
      <c r="G166" s="171"/>
      <c r="H166" s="171"/>
      <c r="I166" s="210">
        <v>10</v>
      </c>
    </row>
    <row r="167" spans="1:11" ht="16.899999999999999" customHeight="1">
      <c r="A167" s="123" t="s">
        <v>243</v>
      </c>
      <c r="B167" s="82" t="s">
        <v>39</v>
      </c>
      <c r="C167" s="81" t="s">
        <v>33</v>
      </c>
      <c r="D167" s="176">
        <v>0.6</v>
      </c>
      <c r="E167" s="177">
        <f>D167/I167*100</f>
        <v>82.191780821917803</v>
      </c>
      <c r="F167" s="170"/>
      <c r="G167" s="171"/>
      <c r="H167" s="171"/>
      <c r="I167" s="211">
        <v>0.73</v>
      </c>
    </row>
    <row r="168" spans="1:11" ht="25.5">
      <c r="A168" s="73" t="s">
        <v>244</v>
      </c>
      <c r="B168" s="84" t="s">
        <v>97</v>
      </c>
      <c r="C168" s="81" t="s">
        <v>33</v>
      </c>
      <c r="D168" s="176">
        <v>56.3</v>
      </c>
      <c r="E168" s="177">
        <v>191.5</v>
      </c>
      <c r="I168" s="197">
        <v>29.4</v>
      </c>
    </row>
    <row r="169" spans="1:11" ht="26.45" customHeight="1">
      <c r="A169" s="73" t="s">
        <v>245</v>
      </c>
      <c r="B169" s="87" t="s">
        <v>98</v>
      </c>
      <c r="C169" s="81" t="s">
        <v>33</v>
      </c>
      <c r="D169" s="82">
        <v>95.4</v>
      </c>
      <c r="E169" s="83">
        <v>98.7</v>
      </c>
      <c r="I169" s="197">
        <v>96.7</v>
      </c>
    </row>
    <row r="170" spans="1:11" ht="40.15" customHeight="1">
      <c r="A170" s="262" t="s">
        <v>246</v>
      </c>
      <c r="B170" s="87" t="s">
        <v>231</v>
      </c>
      <c r="C170" s="81" t="s">
        <v>33</v>
      </c>
      <c r="D170" s="82">
        <v>77.2</v>
      </c>
      <c r="E170" s="83">
        <v>100.1</v>
      </c>
      <c r="I170" s="197">
        <v>77.099999999999994</v>
      </c>
    </row>
    <row r="171" spans="1:11" ht="16.5" customHeight="1">
      <c r="A171" s="298"/>
      <c r="B171" s="289" t="s">
        <v>85</v>
      </c>
      <c r="C171" s="290"/>
      <c r="D171" s="290"/>
      <c r="E171" s="291"/>
      <c r="I171" s="190"/>
    </row>
    <row r="172" spans="1:11" ht="13.9" customHeight="1">
      <c r="A172" s="298"/>
      <c r="B172" s="87" t="s">
        <v>42</v>
      </c>
      <c r="C172" s="81" t="s">
        <v>33</v>
      </c>
      <c r="D172" s="82">
        <v>100</v>
      </c>
      <c r="E172" s="83">
        <v>100.2</v>
      </c>
      <c r="I172" s="197">
        <v>99.9</v>
      </c>
    </row>
    <row r="173" spans="1:11" ht="13.15" customHeight="1">
      <c r="A173" s="298"/>
      <c r="B173" s="87" t="s">
        <v>43</v>
      </c>
      <c r="C173" s="81" t="s">
        <v>33</v>
      </c>
      <c r="D173" s="82">
        <v>86.8</v>
      </c>
      <c r="E173" s="83">
        <v>85.4</v>
      </c>
      <c r="I173" s="197">
        <v>89.6</v>
      </c>
    </row>
    <row r="174" spans="1:11" ht="12" customHeight="1">
      <c r="A174" s="298"/>
      <c r="B174" s="87" t="s">
        <v>44</v>
      </c>
      <c r="C174" s="81" t="s">
        <v>33</v>
      </c>
      <c r="D174" s="82">
        <v>62.3</v>
      </c>
      <c r="E174" s="83">
        <v>100</v>
      </c>
      <c r="I174" s="197">
        <v>62.3</v>
      </c>
    </row>
    <row r="175" spans="1:11" ht="11.45" customHeight="1">
      <c r="A175" s="298"/>
      <c r="B175" s="87" t="s">
        <v>45</v>
      </c>
      <c r="C175" s="81" t="s">
        <v>47</v>
      </c>
      <c r="D175" s="82">
        <v>56.7</v>
      </c>
      <c r="E175" s="83">
        <v>105.8</v>
      </c>
      <c r="I175" s="197">
        <v>54.3</v>
      </c>
    </row>
    <row r="176" spans="1:11" ht="13.9" customHeight="1">
      <c r="A176" s="123" t="s">
        <v>247</v>
      </c>
      <c r="B176" s="87" t="s">
        <v>99</v>
      </c>
      <c r="C176" s="81" t="s">
        <v>3</v>
      </c>
      <c r="D176" s="82">
        <v>53</v>
      </c>
      <c r="E176" s="83">
        <v>73.599999999999994</v>
      </c>
      <c r="I176" s="197" t="s">
        <v>335</v>
      </c>
    </row>
    <row r="177" spans="1:9" ht="28.15" customHeight="1">
      <c r="A177" s="123" t="s">
        <v>248</v>
      </c>
      <c r="B177" s="87" t="s">
        <v>100</v>
      </c>
      <c r="C177" s="81" t="s">
        <v>3</v>
      </c>
      <c r="D177" s="82"/>
      <c r="E177" s="83"/>
      <c r="I177" s="197"/>
    </row>
    <row r="178" spans="1:9" ht="27.75" customHeight="1">
      <c r="A178" s="123" t="s">
        <v>249</v>
      </c>
      <c r="B178" s="87" t="s">
        <v>101</v>
      </c>
      <c r="C178" s="81" t="s">
        <v>34</v>
      </c>
      <c r="D178" s="82">
        <v>0.38</v>
      </c>
      <c r="E178" s="83">
        <v>30.4</v>
      </c>
      <c r="I178" s="197">
        <v>1.25</v>
      </c>
    </row>
    <row r="179" spans="1:9" ht="29.45" customHeight="1" thickBot="1">
      <c r="A179" s="89" t="s">
        <v>250</v>
      </c>
      <c r="B179" s="125" t="s">
        <v>102</v>
      </c>
      <c r="C179" s="126" t="s">
        <v>34</v>
      </c>
      <c r="D179" s="140"/>
      <c r="E179" s="141"/>
      <c r="I179" s="212"/>
    </row>
    <row r="180" spans="1:9" ht="15" customHeight="1">
      <c r="A180" s="127"/>
      <c r="B180" s="44"/>
      <c r="C180" s="68"/>
      <c r="D180" s="44"/>
      <c r="E180" s="128"/>
    </row>
    <row r="181" spans="1:9" ht="24" customHeight="1">
      <c r="A181" s="51"/>
      <c r="B181" s="1" t="s">
        <v>268</v>
      </c>
    </row>
    <row r="182" spans="1:9">
      <c r="A182" s="51"/>
    </row>
    <row r="183" spans="1:9">
      <c r="A183" s="51"/>
    </row>
    <row r="189" spans="1:9" ht="10.5" customHeight="1"/>
    <row r="190" spans="1:9" ht="11.25" customHeight="1"/>
    <row r="191" spans="1:9" ht="11.25" customHeight="1"/>
    <row r="192" spans="1:9" ht="11.25" customHeight="1"/>
    <row r="193" ht="11.25" customHeight="1"/>
    <row r="196" ht="25.5" customHeight="1"/>
    <row r="197" ht="12.75" customHeight="1"/>
    <row r="288" ht="37.9" customHeight="1"/>
    <row r="299" ht="13.15" customHeight="1"/>
    <row r="300" ht="65.45" customHeight="1"/>
    <row r="301" ht="13.9" customHeight="1"/>
    <row r="302" ht="13.9" customHeight="1"/>
    <row r="303" ht="13.9" customHeight="1"/>
    <row r="304" ht="13.9" customHeight="1"/>
    <row r="305" ht="13.9" customHeight="1"/>
    <row r="306" ht="13.9" customHeight="1"/>
    <row r="307" ht="13.9" customHeight="1"/>
    <row r="311" ht="13.9" customHeight="1"/>
    <row r="313" ht="12" customHeight="1"/>
    <row r="317" ht="13.9" customHeight="1"/>
    <row r="318" ht="64.900000000000006" customHeight="1"/>
    <row r="324" ht="13.9" customHeight="1"/>
    <row r="327" ht="14.45" customHeight="1"/>
    <row r="355" ht="13.15" customHeight="1"/>
    <row r="384" ht="13.9" customHeight="1"/>
    <row r="393" ht="40.15" customHeight="1"/>
    <row r="400" ht="13.9" customHeight="1"/>
    <row r="405" ht="14.45" customHeight="1"/>
    <row r="406" ht="24.6" customHeight="1"/>
  </sheetData>
  <mergeCells count="43">
    <mergeCell ref="B171:E171"/>
    <mergeCell ref="B161:E161"/>
    <mergeCell ref="A128:A143"/>
    <mergeCell ref="A144:A158"/>
    <mergeCell ref="A163:E163"/>
    <mergeCell ref="A170:A175"/>
    <mergeCell ref="B129:E129"/>
    <mergeCell ref="B108:E108"/>
    <mergeCell ref="A107:A113"/>
    <mergeCell ref="A117:E117"/>
    <mergeCell ref="A118:A122"/>
    <mergeCell ref="B119:E119"/>
    <mergeCell ref="A78:A81"/>
    <mergeCell ref="B79:E79"/>
    <mergeCell ref="B123:E123"/>
    <mergeCell ref="A123:A126"/>
    <mergeCell ref="A127:E127"/>
    <mergeCell ref="A82:A88"/>
    <mergeCell ref="B95:E95"/>
    <mergeCell ref="A89:E89"/>
    <mergeCell ref="A93:E93"/>
    <mergeCell ref="A94:A106"/>
    <mergeCell ref="B56:E56"/>
    <mergeCell ref="B20:E20"/>
    <mergeCell ref="A77:E77"/>
    <mergeCell ref="A68:E68"/>
    <mergeCell ref="A55:A67"/>
    <mergeCell ref="B43:E43"/>
    <mergeCell ref="A33:A54"/>
    <mergeCell ref="B34:E3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  <mergeCell ref="C7:C8"/>
  </mergeCells>
  <phoneticPr fontId="0" type="noConversion"/>
  <pageMargins left="0.51181102362204722" right="0.15748031496062992" top="0.15748031496062992" bottom="0.23622047244094491" header="0.31496062992125984" footer="0.47244094488188981"/>
  <pageSetup paperSize="9" orientation="portrait" r:id="rId1"/>
  <headerFooter alignWithMargins="0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opLeftCell="A13" workbookViewId="0">
      <selection activeCell="C30" sqref="C30"/>
    </sheetView>
  </sheetViews>
  <sheetFormatPr defaultRowHeight="15"/>
  <cols>
    <col min="1" max="1" width="49.85546875" style="10" customWidth="1"/>
    <col min="2" max="2" width="10.7109375" style="13" customWidth="1"/>
    <col min="3" max="3" width="16.42578125" style="6" customWidth="1"/>
    <col min="4" max="4" width="18.28515625" style="6" customWidth="1"/>
    <col min="5" max="16384" width="9.140625" style="5"/>
  </cols>
  <sheetData>
    <row r="1" spans="1:4" ht="15.75">
      <c r="A1" s="8"/>
      <c r="B1" s="11"/>
      <c r="C1" s="299" t="s">
        <v>103</v>
      </c>
      <c r="D1" s="299"/>
    </row>
    <row r="2" spans="1:4" ht="15.75">
      <c r="A2" s="8"/>
      <c r="B2" s="11"/>
      <c r="C2" s="7"/>
      <c r="D2" s="7"/>
    </row>
    <row r="3" spans="1:4" ht="15.6" customHeight="1">
      <c r="A3" s="300" t="s">
        <v>104</v>
      </c>
      <c r="B3" s="300"/>
      <c r="C3" s="301"/>
      <c r="D3" s="301"/>
    </row>
    <row r="4" spans="1:4">
      <c r="A4" s="301"/>
      <c r="B4" s="301"/>
      <c r="C4" s="301"/>
      <c r="D4" s="301"/>
    </row>
    <row r="5" spans="1:4" ht="21" customHeight="1">
      <c r="A5" s="302" t="s">
        <v>261</v>
      </c>
      <c r="B5" s="302"/>
      <c r="C5" s="302"/>
      <c r="D5" s="302"/>
    </row>
    <row r="6" spans="1:4" ht="21" customHeight="1">
      <c r="A6" s="302" t="s">
        <v>262</v>
      </c>
      <c r="B6" s="302"/>
      <c r="C6" s="302"/>
      <c r="D6" s="302"/>
    </row>
    <row r="7" spans="1:4" ht="21" customHeight="1">
      <c r="A7" s="302"/>
      <c r="B7" s="302"/>
      <c r="C7" s="302"/>
      <c r="D7" s="302"/>
    </row>
    <row r="8" spans="1:4" ht="15.75">
      <c r="A8" s="303" t="s">
        <v>340</v>
      </c>
      <c r="B8" s="303"/>
      <c r="C8" s="303"/>
      <c r="D8" s="303"/>
    </row>
    <row r="9" spans="1:4" ht="13.15" customHeight="1">
      <c r="A9" s="149"/>
      <c r="B9" s="150"/>
      <c r="C9" s="151"/>
      <c r="D9" s="151"/>
    </row>
    <row r="10" spans="1:4" ht="61.15" customHeight="1">
      <c r="A10" s="9"/>
      <c r="B10" s="12" t="s">
        <v>82</v>
      </c>
      <c r="C10" s="152" t="s">
        <v>105</v>
      </c>
      <c r="D10" s="153" t="s">
        <v>199</v>
      </c>
    </row>
    <row r="11" spans="1:4" ht="25.5">
      <c r="A11" s="154" t="s">
        <v>154</v>
      </c>
      <c r="B11" s="155" t="s">
        <v>34</v>
      </c>
      <c r="C11" s="156">
        <v>330</v>
      </c>
      <c r="D11" s="157" t="s">
        <v>341</v>
      </c>
    </row>
    <row r="12" spans="1:4">
      <c r="A12" s="158" t="s">
        <v>107</v>
      </c>
      <c r="B12" s="159" t="s">
        <v>3</v>
      </c>
      <c r="C12" s="156">
        <v>102</v>
      </c>
      <c r="D12" s="157" t="s">
        <v>342</v>
      </c>
    </row>
    <row r="13" spans="1:4">
      <c r="A13" s="158" t="s">
        <v>108</v>
      </c>
      <c r="B13" s="159" t="s">
        <v>46</v>
      </c>
      <c r="C13" s="156">
        <v>0</v>
      </c>
      <c r="D13" s="157"/>
    </row>
    <row r="14" spans="1:4">
      <c r="A14" s="154" t="s">
        <v>109</v>
      </c>
      <c r="B14" s="155" t="s">
        <v>17</v>
      </c>
      <c r="C14" s="178">
        <v>32107.41</v>
      </c>
      <c r="D14" s="157" t="s">
        <v>343</v>
      </c>
    </row>
    <row r="15" spans="1:4" ht="38.25">
      <c r="A15" s="154" t="s">
        <v>106</v>
      </c>
      <c r="B15" s="155" t="s">
        <v>264</v>
      </c>
      <c r="C15" s="179">
        <v>22994756</v>
      </c>
      <c r="D15" s="157" t="s">
        <v>344</v>
      </c>
    </row>
    <row r="16" spans="1:4">
      <c r="A16" s="158" t="s">
        <v>263</v>
      </c>
      <c r="B16" s="159" t="s">
        <v>264</v>
      </c>
      <c r="C16" s="179">
        <f>C15</f>
        <v>22994756</v>
      </c>
      <c r="D16" s="179" t="str">
        <f>D15</f>
        <v>115,7</v>
      </c>
    </row>
    <row r="17" spans="1:4">
      <c r="A17" s="158"/>
      <c r="B17" s="159"/>
      <c r="C17" s="179"/>
      <c r="D17" s="157"/>
    </row>
    <row r="18" spans="1:4">
      <c r="A18" s="158"/>
      <c r="B18" s="159"/>
      <c r="C18" s="179"/>
      <c r="D18" s="157"/>
    </row>
    <row r="19" spans="1:4">
      <c r="A19" s="158" t="s">
        <v>182</v>
      </c>
      <c r="B19" s="159" t="s">
        <v>18</v>
      </c>
      <c r="C19" s="179"/>
      <c r="D19" s="157"/>
    </row>
    <row r="20" spans="1:4">
      <c r="A20" s="158" t="s">
        <v>160</v>
      </c>
      <c r="B20" s="159"/>
      <c r="C20" s="179">
        <v>65748.3</v>
      </c>
      <c r="D20" s="157" t="s">
        <v>345</v>
      </c>
    </row>
    <row r="21" spans="1:4">
      <c r="A21" s="158" t="s">
        <v>161</v>
      </c>
      <c r="B21" s="159"/>
      <c r="C21" s="179">
        <v>185679.4</v>
      </c>
      <c r="D21" s="157" t="s">
        <v>346</v>
      </c>
    </row>
    <row r="22" spans="1:4">
      <c r="A22" s="158" t="s">
        <v>232</v>
      </c>
      <c r="B22" s="159"/>
      <c r="C22" s="179"/>
      <c r="D22" s="157"/>
    </row>
    <row r="23" spans="1:4">
      <c r="A23" s="158" t="s">
        <v>233</v>
      </c>
      <c r="B23" s="159"/>
      <c r="C23" s="179">
        <v>0</v>
      </c>
      <c r="D23" s="157"/>
    </row>
    <row r="24" spans="1:4">
      <c r="A24" s="158" t="s">
        <v>162</v>
      </c>
      <c r="B24" s="159" t="s">
        <v>18</v>
      </c>
      <c r="C24" s="179">
        <v>7909</v>
      </c>
      <c r="D24" s="157" t="s">
        <v>347</v>
      </c>
    </row>
    <row r="25" spans="1:4">
      <c r="A25" s="158" t="s">
        <v>166</v>
      </c>
      <c r="B25" s="159" t="s">
        <v>18</v>
      </c>
      <c r="C25" s="178">
        <v>1057</v>
      </c>
      <c r="D25" s="157" t="s">
        <v>348</v>
      </c>
    </row>
  </sheetData>
  <mergeCells count="6">
    <mergeCell ref="C1:D1"/>
    <mergeCell ref="A3:D4"/>
    <mergeCell ref="A5:D5"/>
    <mergeCell ref="A8:D8"/>
    <mergeCell ref="A6:D6"/>
    <mergeCell ref="A7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opLeftCell="A2" zoomScale="75" workbookViewId="0">
      <selection activeCell="A12" sqref="A12"/>
    </sheetView>
  </sheetViews>
  <sheetFormatPr defaultRowHeight="15.75"/>
  <cols>
    <col min="1" max="1" width="38.28515625" style="28" customWidth="1"/>
    <col min="2" max="2" width="8.85546875" style="14" hidden="1" customWidth="1"/>
    <col min="3" max="3" width="18.85546875" style="32" customWidth="1"/>
    <col min="4" max="5" width="14.7109375" style="15" customWidth="1"/>
    <col min="6" max="6" width="28.7109375" style="15" hidden="1" customWidth="1"/>
    <col min="7" max="16384" width="9.140625" style="15"/>
  </cols>
  <sheetData>
    <row r="1" spans="1:5">
      <c r="D1" s="299" t="s">
        <v>110</v>
      </c>
      <c r="E1" s="304"/>
    </row>
    <row r="3" spans="1:5" ht="28.5" customHeight="1">
      <c r="A3" s="305" t="s">
        <v>111</v>
      </c>
      <c r="B3" s="305"/>
      <c r="C3" s="305"/>
      <c r="D3" s="305"/>
      <c r="E3" s="305"/>
    </row>
    <row r="4" spans="1:5" hidden="1">
      <c r="B4" s="16" t="s">
        <v>112</v>
      </c>
      <c r="C4" s="16"/>
      <c r="D4" s="306" t="s">
        <v>113</v>
      </c>
      <c r="E4" s="307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9" customHeight="1">
      <c r="A6" s="29" t="s">
        <v>251</v>
      </c>
      <c r="B6" s="16"/>
      <c r="C6" s="20" t="s">
        <v>116</v>
      </c>
      <c r="D6" s="19"/>
      <c r="E6" s="20"/>
    </row>
    <row r="7" spans="1:5" ht="23.25" hidden="1" customHeight="1">
      <c r="A7" s="30"/>
      <c r="B7" s="22"/>
      <c r="C7" s="16"/>
      <c r="D7" s="21"/>
      <c r="E7" s="21"/>
    </row>
    <row r="8" spans="1:5" ht="24" hidden="1" customHeight="1">
      <c r="A8" s="30"/>
      <c r="B8" s="22"/>
      <c r="C8" s="16"/>
      <c r="D8" s="21"/>
      <c r="E8" s="21"/>
    </row>
    <row r="9" spans="1:5" ht="24" hidden="1" customHeight="1">
      <c r="A9" s="30"/>
      <c r="B9" s="22"/>
      <c r="C9" s="16"/>
      <c r="D9" s="21"/>
      <c r="E9" s="21"/>
    </row>
    <row r="10" spans="1:5" ht="24" hidden="1" customHeight="1">
      <c r="A10" s="30"/>
      <c r="B10" s="22"/>
      <c r="C10" s="16"/>
      <c r="D10" s="21"/>
      <c r="E10" s="21"/>
    </row>
    <row r="11" spans="1:5" ht="31.5" hidden="1" customHeight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hidden="1" customHeight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hidden="1" customHeight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hidden="1" customHeight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hidden="1" customHeight="1">
      <c r="A18" s="31"/>
      <c r="B18" s="16"/>
      <c r="C18" s="20"/>
      <c r="D18" s="19"/>
      <c r="E18" s="20"/>
    </row>
    <row r="19" spans="1:5" ht="27" hidden="1" customHeight="1">
      <c r="A19" s="31"/>
      <c r="B19" s="16"/>
      <c r="C19" s="20"/>
      <c r="D19" s="19"/>
      <c r="E19" s="20"/>
    </row>
    <row r="20" spans="1:5" s="14" customFormat="1" ht="30" hidden="1" customHeight="1">
      <c r="A20" s="31" t="s">
        <v>128</v>
      </c>
      <c r="B20" s="18" t="s">
        <v>129</v>
      </c>
      <c r="C20" s="16"/>
      <c r="D20" s="22"/>
      <c r="E20" s="22"/>
    </row>
    <row r="21" spans="1:5" ht="34.15" customHeight="1">
      <c r="A21" s="29" t="s">
        <v>194</v>
      </c>
      <c r="B21" s="22"/>
      <c r="D21" s="21"/>
      <c r="E21" s="21"/>
    </row>
    <row r="22" spans="1:5" ht="30" hidden="1" customHeight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198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9" customHeight="1">
      <c r="A28" s="31" t="s">
        <v>138</v>
      </c>
      <c r="B28" s="22"/>
      <c r="C28" s="16" t="s">
        <v>136</v>
      </c>
      <c r="D28" s="21"/>
      <c r="E28" s="21"/>
    </row>
    <row r="29" spans="1:5">
      <c r="A29" s="30"/>
      <c r="B29" s="22"/>
      <c r="C29" s="16"/>
      <c r="D29" s="21"/>
      <c r="E29" s="21"/>
    </row>
    <row r="30" spans="1:5">
      <c r="A30" s="30"/>
      <c r="B30" s="22"/>
      <c r="C30" s="16"/>
      <c r="D30" s="21"/>
      <c r="E30" s="21"/>
    </row>
    <row r="31" spans="1:5">
      <c r="A31" s="30"/>
      <c r="B31" s="22"/>
      <c r="C31" s="20"/>
      <c r="D31" s="21"/>
      <c r="E31" s="21"/>
    </row>
    <row r="32" spans="1:5">
      <c r="A32" s="30"/>
      <c r="B32" s="18"/>
      <c r="C32" s="16"/>
      <c r="D32" s="21"/>
      <c r="E32" s="21"/>
    </row>
    <row r="33" spans="1:5">
      <c r="A33" s="30"/>
      <c r="B33" s="22"/>
      <c r="C33" s="16"/>
      <c r="D33" s="21"/>
      <c r="E33" s="21"/>
    </row>
    <row r="34" spans="1:5" ht="20.25" customHeight="1"/>
    <row r="35" spans="1:5" ht="33.75" customHeight="1"/>
  </sheetData>
  <mergeCells count="3">
    <mergeCell ref="D1:E1"/>
    <mergeCell ref="A3:E3"/>
    <mergeCell ref="D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opLeftCell="B1" workbookViewId="0">
      <selection sqref="A1:M1"/>
    </sheetView>
  </sheetViews>
  <sheetFormatPr defaultRowHeight="15.75"/>
  <cols>
    <col min="1" max="1" width="25.7109375" style="28" customWidth="1"/>
    <col min="2" max="2" width="12.85546875" style="14" customWidth="1"/>
    <col min="3" max="3" width="12" style="32" customWidth="1"/>
    <col min="4" max="4" width="12.140625" style="15" customWidth="1"/>
    <col min="5" max="8" width="9.140625" style="15"/>
    <col min="9" max="9" width="12" style="15" customWidth="1"/>
    <col min="10" max="10" width="9.140625" style="15"/>
    <col min="11" max="11" width="8" style="15" customWidth="1"/>
    <col min="12" max="12" width="15" style="15" customWidth="1"/>
    <col min="13" max="13" width="0.28515625" style="15" customWidth="1"/>
    <col min="14" max="16384" width="9.140625" style="15"/>
  </cols>
  <sheetData>
    <row r="1" spans="1:13" ht="15.75" customHeight="1">
      <c r="A1" s="317" t="s">
        <v>140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>
      <c r="A3" s="318" t="s">
        <v>151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15.75" customHeight="1">
      <c r="A4" s="319" t="s">
        <v>152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3"/>
    </row>
    <row r="5" spans="1:13">
      <c r="A5" s="319" t="s">
        <v>163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320"/>
      <c r="K6" s="320"/>
      <c r="L6" s="38"/>
      <c r="M6" s="33"/>
    </row>
    <row r="7" spans="1:13" ht="78.75" customHeight="1" thickBot="1">
      <c r="A7" s="309" t="s">
        <v>146</v>
      </c>
      <c r="B7" s="311" t="s">
        <v>147</v>
      </c>
      <c r="C7" s="309" t="s">
        <v>148</v>
      </c>
      <c r="D7" s="311" t="s">
        <v>149</v>
      </c>
      <c r="E7" s="314" t="s">
        <v>174</v>
      </c>
      <c r="F7" s="315"/>
      <c r="G7" s="314" t="s">
        <v>175</v>
      </c>
      <c r="H7" s="315"/>
      <c r="I7" s="43" t="s">
        <v>197</v>
      </c>
      <c r="J7" s="314" t="s">
        <v>176</v>
      </c>
      <c r="K7" s="315"/>
      <c r="L7" s="309" t="s">
        <v>150</v>
      </c>
      <c r="M7" s="33"/>
    </row>
    <row r="8" spans="1:13" ht="16.5" thickBot="1">
      <c r="A8" s="310"/>
      <c r="B8" s="312"/>
      <c r="C8" s="310"/>
      <c r="D8" s="312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310"/>
      <c r="M8" s="33"/>
    </row>
    <row r="9" spans="1:13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>
      <c r="A29" s="316" t="s">
        <v>189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</row>
    <row r="30" spans="1:13">
      <c r="A30" s="313" t="s">
        <v>145</v>
      </c>
      <c r="B30" s="313"/>
      <c r="C30" s="313"/>
      <c r="D30" s="313"/>
      <c r="E30" s="313"/>
      <c r="F30" s="36"/>
      <c r="G30" s="36"/>
      <c r="H30" s="36"/>
      <c r="I30" s="36"/>
      <c r="J30" s="36"/>
      <c r="K30" s="36"/>
      <c r="L30" s="36"/>
      <c r="M30" s="33"/>
    </row>
    <row r="31" spans="1:13">
      <c r="A31" s="308" t="s">
        <v>177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</row>
    <row r="32" spans="1:13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</row>
  </sheetData>
  <mergeCells count="17">
    <mergeCell ref="J6:K6"/>
    <mergeCell ref="A1:M1"/>
    <mergeCell ref="A2:M2"/>
    <mergeCell ref="A3:M3"/>
    <mergeCell ref="A5:L5"/>
    <mergeCell ref="A4:L4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</mergeCells>
  <phoneticPr fontId="0" type="noConversion"/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Normal="100" zoomScaleSheetLayoutView="80" workbookViewId="0">
      <selection activeCell="A6" sqref="A6"/>
    </sheetView>
  </sheetViews>
  <sheetFormatPr defaultColWidth="40.7109375" defaultRowHeight="12.75"/>
  <cols>
    <col min="1" max="1" width="28.7109375" style="1" customWidth="1"/>
    <col min="2" max="2" width="18.7109375" style="1" customWidth="1"/>
    <col min="3" max="3" width="16" style="60" customWidth="1"/>
    <col min="4" max="4" width="14.7109375" style="57" customWidth="1"/>
    <col min="5" max="5" width="63" style="54" customWidth="1"/>
    <col min="6" max="6" width="21.28515625" style="1" customWidth="1"/>
    <col min="7" max="16384" width="40.7109375" style="1"/>
  </cols>
  <sheetData>
    <row r="1" spans="1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>
      <c r="D2" s="58"/>
    </row>
    <row r="3" spans="1:15" ht="20.25" customHeight="1">
      <c r="B3" s="48" t="s">
        <v>186</v>
      </c>
      <c r="C3" s="61"/>
      <c r="D3" s="59"/>
    </row>
    <row r="4" spans="1:15" ht="15.75">
      <c r="A4" s="1" t="s">
        <v>265</v>
      </c>
      <c r="B4" s="49"/>
      <c r="C4" s="61"/>
      <c r="D4" s="59"/>
    </row>
    <row r="5" spans="1:15">
      <c r="B5" s="323" t="s">
        <v>187</v>
      </c>
      <c r="C5" s="323"/>
      <c r="D5" s="323"/>
    </row>
    <row r="6" spans="1:15" ht="15.75">
      <c r="B6" s="49" t="s">
        <v>328</v>
      </c>
      <c r="C6" s="61"/>
      <c r="D6" s="59"/>
    </row>
    <row r="7" spans="1:15" ht="13.5" thickBot="1"/>
    <row r="8" spans="1:15" ht="12.75" customHeight="1">
      <c r="A8" s="332" t="s">
        <v>188</v>
      </c>
      <c r="B8" s="333"/>
      <c r="C8" s="330" t="s">
        <v>185</v>
      </c>
      <c r="D8" s="331"/>
      <c r="E8" s="324" t="s">
        <v>196</v>
      </c>
    </row>
    <row r="9" spans="1:15" ht="57.75" customHeight="1">
      <c r="A9" s="334"/>
      <c r="B9" s="335"/>
      <c r="C9" s="62" t="s">
        <v>312</v>
      </c>
      <c r="D9" s="56" t="s">
        <v>329</v>
      </c>
      <c r="E9" s="325"/>
    </row>
    <row r="10" spans="1:15" ht="12.75" customHeight="1">
      <c r="A10" s="336" t="s">
        <v>183</v>
      </c>
      <c r="B10" s="167" t="s">
        <v>184</v>
      </c>
      <c r="C10" s="326" t="s">
        <v>309</v>
      </c>
      <c r="D10" s="328" t="s">
        <v>308</v>
      </c>
      <c r="E10" s="325"/>
    </row>
    <row r="11" spans="1:15">
      <c r="A11" s="337"/>
      <c r="B11" s="168"/>
      <c r="C11" s="327"/>
      <c r="D11" s="329"/>
      <c r="E11" s="325"/>
    </row>
    <row r="12" spans="1:15" ht="102">
      <c r="A12" s="213" t="s">
        <v>278</v>
      </c>
      <c r="B12" s="214" t="s">
        <v>269</v>
      </c>
      <c r="C12" s="233">
        <v>137000</v>
      </c>
      <c r="D12" s="233">
        <v>136691.35</v>
      </c>
      <c r="E12" s="234" t="s">
        <v>279</v>
      </c>
    </row>
    <row r="13" spans="1:15" ht="56.25">
      <c r="A13" s="213" t="s">
        <v>280</v>
      </c>
      <c r="B13" s="215"/>
      <c r="C13" s="233">
        <v>1030803</v>
      </c>
      <c r="D13" s="233">
        <v>0</v>
      </c>
      <c r="E13" s="234" t="s">
        <v>281</v>
      </c>
    </row>
    <row r="14" spans="1:15" ht="56.25">
      <c r="A14" s="213"/>
      <c r="B14" s="215"/>
      <c r="C14" s="233">
        <v>168000</v>
      </c>
      <c r="D14" s="233">
        <v>165800</v>
      </c>
      <c r="E14" s="234" t="s">
        <v>313</v>
      </c>
    </row>
    <row r="15" spans="1:15" ht="56.25">
      <c r="A15" s="213"/>
      <c r="B15" s="215"/>
      <c r="C15" s="233">
        <v>2000</v>
      </c>
      <c r="D15" s="233">
        <v>2000</v>
      </c>
      <c r="E15" s="234" t="s">
        <v>282</v>
      </c>
    </row>
    <row r="16" spans="1:15" ht="56.25">
      <c r="A16" s="213"/>
      <c r="B16" s="235"/>
      <c r="C16" s="233">
        <v>14000</v>
      </c>
      <c r="D16" s="233">
        <v>14000</v>
      </c>
      <c r="E16" s="234" t="s">
        <v>283</v>
      </c>
    </row>
    <row r="17" spans="1:5" ht="45">
      <c r="A17" s="216"/>
      <c r="B17" s="160"/>
      <c r="C17" s="236">
        <f>SUM(C12:C16)</f>
        <v>1351803</v>
      </c>
      <c r="D17" s="236">
        <f>SUM(D12:D16)</f>
        <v>318491.34999999998</v>
      </c>
      <c r="E17" s="230" t="s">
        <v>319</v>
      </c>
    </row>
    <row r="18" spans="1:5" ht="78.75">
      <c r="A18" s="216"/>
      <c r="B18" s="160"/>
      <c r="C18" s="233">
        <v>416027.25</v>
      </c>
      <c r="D18" s="233">
        <v>256593.92000000001</v>
      </c>
      <c r="E18" s="234" t="s">
        <v>284</v>
      </c>
    </row>
    <row r="19" spans="1:5" ht="67.5">
      <c r="A19" s="216"/>
      <c r="B19" s="160"/>
      <c r="C19" s="233">
        <v>105700</v>
      </c>
      <c r="D19" s="233">
        <v>105700</v>
      </c>
      <c r="E19" s="234" t="s">
        <v>285</v>
      </c>
    </row>
    <row r="20" spans="1:5" ht="45">
      <c r="A20" s="216"/>
      <c r="B20" s="160"/>
      <c r="C20" s="236">
        <f>SUM(C18:C19)</f>
        <v>521727.25</v>
      </c>
      <c r="D20" s="236">
        <f>SUM(D18:D19)</f>
        <v>362293.92000000004</v>
      </c>
      <c r="E20" s="231" t="s">
        <v>320</v>
      </c>
    </row>
    <row r="21" spans="1:5" ht="56.25">
      <c r="A21" s="216"/>
      <c r="B21" s="160"/>
      <c r="C21" s="233">
        <v>97360</v>
      </c>
      <c r="D21" s="233">
        <v>85513.2</v>
      </c>
      <c r="E21" s="234" t="s">
        <v>286</v>
      </c>
    </row>
    <row r="22" spans="1:5" ht="56.25">
      <c r="A22" s="216"/>
      <c r="B22" s="160"/>
      <c r="C22" s="233">
        <v>684328.95</v>
      </c>
      <c r="D22" s="233">
        <v>450328.95</v>
      </c>
      <c r="E22" s="234" t="s">
        <v>287</v>
      </c>
    </row>
    <row r="23" spans="1:5" ht="56.25">
      <c r="A23" s="216"/>
      <c r="B23" s="160"/>
      <c r="C23" s="233">
        <v>500000</v>
      </c>
      <c r="D23" s="233">
        <v>500000</v>
      </c>
      <c r="E23" s="234" t="s">
        <v>314</v>
      </c>
    </row>
    <row r="24" spans="1:5" ht="45">
      <c r="A24" s="216"/>
      <c r="B24" s="160"/>
      <c r="C24" s="233">
        <v>662949.69999999995</v>
      </c>
      <c r="D24" s="233">
        <v>662949.69999999995</v>
      </c>
      <c r="E24" s="234" t="s">
        <v>315</v>
      </c>
    </row>
    <row r="25" spans="1:5" ht="56.25">
      <c r="A25" s="216"/>
      <c r="B25" s="160"/>
      <c r="C25" s="233">
        <v>2263552.98</v>
      </c>
      <c r="D25" s="233">
        <v>1857811.93</v>
      </c>
      <c r="E25" s="234" t="s">
        <v>288</v>
      </c>
    </row>
    <row r="26" spans="1:5" ht="67.5">
      <c r="A26" s="216"/>
      <c r="B26" s="160"/>
      <c r="C26" s="233">
        <v>1070840</v>
      </c>
      <c r="D26" s="233">
        <v>1070840</v>
      </c>
      <c r="E26" s="234" t="s">
        <v>289</v>
      </c>
    </row>
    <row r="27" spans="1:5" ht="45">
      <c r="A27" s="216"/>
      <c r="B27" s="160"/>
      <c r="C27" s="236">
        <f>SUM(C21:C26)</f>
        <v>5279031.63</v>
      </c>
      <c r="D27" s="236">
        <f>SUM(D21:D26)</f>
        <v>4627443.78</v>
      </c>
      <c r="E27" s="231" t="s">
        <v>321</v>
      </c>
    </row>
    <row r="28" spans="1:5" ht="56.25">
      <c r="A28" s="216"/>
      <c r="B28" s="160"/>
      <c r="C28" s="233">
        <v>6484057.9800000004</v>
      </c>
      <c r="D28" s="233">
        <v>6473436.3399999999</v>
      </c>
      <c r="E28" s="234" t="s">
        <v>290</v>
      </c>
    </row>
    <row r="29" spans="1:5" ht="45">
      <c r="A29" s="216"/>
      <c r="B29" s="160"/>
      <c r="C29" s="233">
        <v>783701.24</v>
      </c>
      <c r="D29" s="233">
        <v>674670.95</v>
      </c>
      <c r="E29" s="234" t="s">
        <v>291</v>
      </c>
    </row>
    <row r="30" spans="1:5" ht="45">
      <c r="A30" s="216"/>
      <c r="B30" s="160"/>
      <c r="C30" s="233">
        <v>1239022.6000000001</v>
      </c>
      <c r="D30" s="233">
        <v>1077317.81</v>
      </c>
      <c r="E30" s="234" t="s">
        <v>292</v>
      </c>
    </row>
    <row r="31" spans="1:5" ht="56.25">
      <c r="A31" s="216"/>
      <c r="B31" s="160"/>
      <c r="C31" s="233">
        <v>3890000</v>
      </c>
      <c r="D31" s="233">
        <v>3740727.37</v>
      </c>
      <c r="E31" s="234" t="s">
        <v>293</v>
      </c>
    </row>
    <row r="32" spans="1:5" ht="56.25">
      <c r="A32" s="216"/>
      <c r="B32" s="160"/>
      <c r="C32" s="233">
        <v>8070</v>
      </c>
      <c r="D32" s="233">
        <v>8070</v>
      </c>
      <c r="E32" s="234" t="s">
        <v>294</v>
      </c>
    </row>
    <row r="33" spans="1:5" ht="56.25">
      <c r="A33" s="216"/>
      <c r="B33" s="160"/>
      <c r="C33" s="233">
        <v>167141.60999999999</v>
      </c>
      <c r="D33" s="233">
        <v>131141.60999999999</v>
      </c>
      <c r="E33" s="234" t="s">
        <v>295</v>
      </c>
    </row>
    <row r="34" spans="1:5" ht="45">
      <c r="A34" s="216"/>
      <c r="B34" s="160"/>
      <c r="C34" s="233">
        <v>1267115.6000000001</v>
      </c>
      <c r="D34" s="233">
        <v>1267115.6000000001</v>
      </c>
      <c r="E34" s="234" t="s">
        <v>296</v>
      </c>
    </row>
    <row r="35" spans="1:5" ht="67.5">
      <c r="A35" s="216"/>
      <c r="B35" s="160"/>
      <c r="C35" s="233">
        <v>1002060</v>
      </c>
      <c r="D35" s="233">
        <v>999181.43</v>
      </c>
      <c r="E35" s="234" t="s">
        <v>297</v>
      </c>
    </row>
    <row r="36" spans="1:5" ht="45">
      <c r="A36" s="216"/>
      <c r="B36" s="160"/>
      <c r="C36" s="233">
        <v>40000</v>
      </c>
      <c r="D36" s="233">
        <v>40000</v>
      </c>
      <c r="E36" s="234" t="s">
        <v>298</v>
      </c>
    </row>
    <row r="37" spans="1:5" ht="56.25">
      <c r="A37" s="216"/>
      <c r="B37" s="160"/>
      <c r="C37" s="233">
        <v>317050.3</v>
      </c>
      <c r="D37" s="233">
        <v>317050.3</v>
      </c>
      <c r="E37" s="234" t="s">
        <v>322</v>
      </c>
    </row>
    <row r="38" spans="1:5" ht="45">
      <c r="A38" s="216"/>
      <c r="B38" s="160"/>
      <c r="C38" s="233">
        <v>100000</v>
      </c>
      <c r="D38" s="233">
        <v>51670.01</v>
      </c>
      <c r="E38" s="234" t="s">
        <v>318</v>
      </c>
    </row>
    <row r="39" spans="1:5" ht="67.5">
      <c r="A39" s="216"/>
      <c r="B39" s="160"/>
      <c r="C39" s="233">
        <v>215160</v>
      </c>
      <c r="D39" s="233">
        <v>215160</v>
      </c>
      <c r="E39" s="234" t="s">
        <v>299</v>
      </c>
    </row>
    <row r="40" spans="1:5" ht="45">
      <c r="A40" s="216"/>
      <c r="B40" s="160"/>
      <c r="C40" s="236">
        <f>SUM(C28:C39)</f>
        <v>15513379.33</v>
      </c>
      <c r="D40" s="236">
        <f>SUM(D28:D39)</f>
        <v>14995541.419999998</v>
      </c>
      <c r="E40" s="231" t="s">
        <v>323</v>
      </c>
    </row>
    <row r="41" spans="1:5" ht="56.25">
      <c r="A41" s="216"/>
      <c r="B41" s="160"/>
      <c r="C41" s="233">
        <v>4519986.37</v>
      </c>
      <c r="D41" s="233">
        <v>4422972.0999999996</v>
      </c>
      <c r="E41" s="234" t="s">
        <v>300</v>
      </c>
    </row>
    <row r="42" spans="1:5" ht="56.25">
      <c r="A42" s="216"/>
      <c r="B42" s="160"/>
      <c r="C42" s="233">
        <v>1517625.04</v>
      </c>
      <c r="D42" s="233">
        <v>1493080.27</v>
      </c>
      <c r="E42" s="234" t="s">
        <v>301</v>
      </c>
    </row>
    <row r="43" spans="1:5" ht="56.25">
      <c r="A43" s="216"/>
      <c r="B43" s="160"/>
      <c r="C43" s="233">
        <v>433240.22</v>
      </c>
      <c r="D43" s="233">
        <v>433157.22</v>
      </c>
      <c r="E43" s="234" t="s">
        <v>302</v>
      </c>
    </row>
    <row r="44" spans="1:5" ht="56.25">
      <c r="A44" s="216"/>
      <c r="B44" s="160"/>
      <c r="C44" s="233">
        <v>340000</v>
      </c>
      <c r="D44" s="233">
        <v>340000</v>
      </c>
      <c r="E44" s="234" t="s">
        <v>304</v>
      </c>
    </row>
    <row r="45" spans="1:5" ht="56.25">
      <c r="A45" s="216"/>
      <c r="B45" s="160"/>
      <c r="C45" s="233">
        <v>3078000</v>
      </c>
      <c r="D45" s="233">
        <v>3078000</v>
      </c>
      <c r="E45" s="234" t="s">
        <v>303</v>
      </c>
    </row>
    <row r="46" spans="1:5" ht="45">
      <c r="A46" s="216"/>
      <c r="B46" s="160"/>
      <c r="C46" s="236">
        <f>SUM(C41:C45)</f>
        <v>9888851.629999999</v>
      </c>
      <c r="D46" s="236">
        <f>SUM(D41:D45)</f>
        <v>9767209.5899999999</v>
      </c>
      <c r="E46" s="231" t="s">
        <v>324</v>
      </c>
    </row>
    <row r="47" spans="1:5" ht="56.25">
      <c r="A47" s="216"/>
      <c r="B47" s="160"/>
      <c r="C47" s="233">
        <v>4561841.37</v>
      </c>
      <c r="D47" s="233">
        <v>4529375.6500000004</v>
      </c>
      <c r="E47" s="234" t="s">
        <v>305</v>
      </c>
    </row>
    <row r="48" spans="1:5" ht="56.25">
      <c r="A48" s="216"/>
      <c r="B48" s="160"/>
      <c r="C48" s="233">
        <v>653665.25</v>
      </c>
      <c r="D48" s="233">
        <v>648085.25</v>
      </c>
      <c r="E48" s="234" t="s">
        <v>306</v>
      </c>
    </row>
    <row r="49" spans="1:5" ht="67.5">
      <c r="A49" s="216"/>
      <c r="B49" s="160"/>
      <c r="C49" s="233">
        <v>153718.75</v>
      </c>
      <c r="D49" s="233">
        <v>153718.75</v>
      </c>
      <c r="E49" s="234" t="s">
        <v>307</v>
      </c>
    </row>
    <row r="50" spans="1:5" ht="45">
      <c r="A50" s="216"/>
      <c r="B50" s="160"/>
      <c r="C50" s="236">
        <f>SUM(C47:C49)</f>
        <v>5369225.3700000001</v>
      </c>
      <c r="D50" s="236">
        <f>SUM(D47:D49)</f>
        <v>5331179.6500000004</v>
      </c>
      <c r="E50" s="231" t="s">
        <v>325</v>
      </c>
    </row>
    <row r="51" spans="1:5" ht="67.5">
      <c r="A51" s="216"/>
      <c r="B51" s="160"/>
      <c r="C51" s="233">
        <v>58655</v>
      </c>
      <c r="D51" s="233">
        <v>56342</v>
      </c>
      <c r="E51" s="234" t="s">
        <v>316</v>
      </c>
    </row>
    <row r="52" spans="1:5" ht="67.5">
      <c r="A52" s="216"/>
      <c r="B52" s="160"/>
      <c r="C52" s="233">
        <v>24500000</v>
      </c>
      <c r="D52" s="233">
        <v>24476100</v>
      </c>
      <c r="E52" s="234" t="s">
        <v>317</v>
      </c>
    </row>
    <row r="53" spans="1:5" ht="67.5">
      <c r="A53" s="216"/>
      <c r="B53" s="160"/>
      <c r="C53" s="233">
        <v>727000</v>
      </c>
      <c r="D53" s="233">
        <v>726721</v>
      </c>
      <c r="E53" s="234" t="s">
        <v>316</v>
      </c>
    </row>
    <row r="54" spans="1:5" ht="45">
      <c r="A54" s="216"/>
      <c r="B54" s="160"/>
      <c r="C54" s="237">
        <f>SUM(C51:C53)</f>
        <v>25285655</v>
      </c>
      <c r="D54" s="237">
        <f>SUM(D51:D53)</f>
        <v>25259163</v>
      </c>
      <c r="E54" s="231" t="s">
        <v>326</v>
      </c>
    </row>
    <row r="55" spans="1:5" ht="45">
      <c r="A55" s="321" t="s">
        <v>330</v>
      </c>
      <c r="B55" s="322"/>
      <c r="C55" s="238">
        <v>63209673.210000001</v>
      </c>
      <c r="D55" s="238">
        <v>60661322.710000001</v>
      </c>
      <c r="E55" s="231" t="s">
        <v>327</v>
      </c>
    </row>
  </sheetData>
  <mergeCells count="8">
    <mergeCell ref="A55:B55"/>
    <mergeCell ref="B5:D5"/>
    <mergeCell ref="E8:E11"/>
    <mergeCell ref="C10:C11"/>
    <mergeCell ref="D10:D11"/>
    <mergeCell ref="C8:D8"/>
    <mergeCell ref="A8:B9"/>
    <mergeCell ref="A10:A11"/>
  </mergeCells>
  <phoneticPr fontId="25" type="noConversion"/>
  <pageMargins left="0.70866141732283472" right="0" top="0.55118110236220474" bottom="0.19685039370078741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123</cp:lastModifiedBy>
  <cp:lastPrinted>2020-02-21T08:09:03Z</cp:lastPrinted>
  <dcterms:created xsi:type="dcterms:W3CDTF">2007-10-25T07:17:21Z</dcterms:created>
  <dcterms:modified xsi:type="dcterms:W3CDTF">2020-03-06T10:11:51Z</dcterms:modified>
</cp:coreProperties>
</file>