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<sst xmlns="http://schemas.openxmlformats.org/spreadsheetml/2006/main" count="512" uniqueCount="341">
  <si>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</si>
  <si>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</si>
  <si>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</si>
  <si>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</si>
  <si>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</si>
  <si>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</si>
  <si>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</si>
  <si>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</si>
  <si>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</si>
  <si>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</si>
  <si>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</si>
  <si>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</si>
  <si>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</si>
  <si>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</si>
  <si>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</si>
  <si>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</si>
  <si>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</si>
  <si>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</si>
  <si>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</si>
  <si>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</si>
  <si>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</si>
  <si>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</si>
  <si>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</si>
  <si>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</si>
  <si>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</si>
  <si>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</si>
  <si>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</si>
  <si>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</si>
  <si>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</si>
  <si>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</si>
  <si>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</si>
  <si>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</si>
  <si>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</si>
  <si>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</si>
  <si>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</si>
  <si>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</si>
  <si>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</si>
  <si>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</si>
  <si>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</si>
  <si>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</si>
  <si>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</si>
  <si>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</si>
  <si>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</si>
  <si>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</si>
  <si>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</si>
  <si>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</si>
  <si>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</si>
  <si>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</si>
  <si>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</si>
  <si>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</si>
  <si>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</si>
  <si>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</si>
  <si>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</si>
  <si>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</si>
  <si>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</si>
  <si>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</si>
  <si>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</si>
  <si>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</si>
  <si>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</si>
  <si>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</si>
  <si>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</si>
  <si>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</si>
  <si>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</si>
  <si>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</si>
  <si>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</si>
  <si>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</si>
  <si>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</si>
  <si>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</si>
  <si>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</si>
  <si>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</si>
  <si>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</si>
  <si>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</si>
  <si>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</si>
  <si>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</si>
  <si>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</si>
  <si>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</si>
  <si>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</si>
  <si>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</si>
  <si>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</si>
  <si>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</si>
  <si>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</si>
  <si>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</si>
  <si>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</si>
  <si>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</si>
  <si>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</si>
  <si>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</si>
  <si>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</si>
  <si>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</si>
  <si>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</si>
  <si>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</si>
  <si>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</si>
  <si>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</si>
  <si>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</si>
  <si>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</si>
  <si>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</si>
  <si>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</si>
  <si>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</si>
  <si>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</si>
  <si>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</si>
  <si>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</si>
  <si>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</si>
  <si>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</si>
  <si>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</si>
  <si>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</si>
  <si>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</si>
  <si>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</si>
  <si>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</si>
  <si>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</si>
  <si>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</si>
  <si>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</si>
  <si>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</si>
  <si>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</si>
  <si>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</si>
  <si>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</si>
  <si>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</si>
  <si>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</si>
  <si>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</si>
  <si>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</si>
  <si>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</si>
  <si>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</si>
  <si>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</si>
  <si>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</si>
  <si>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</si>
  <si>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</si>
  <si>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</si>
  <si>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</si>
  <si>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</si>
  <si>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</si>
  <si>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</si>
  <si>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</si>
  <si>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</si>
  <si>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</si>
  <si>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</si>
  <si>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</si>
  <si>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</si>
  <si>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</si>
  <si>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</si>
  <si>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</si>
  <si>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</si>
  <si>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</si>
  <si>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</si>
  <si>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</si>
  <si>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</si>
  <si>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</si>
  <si>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</si>
  <si>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</si>
  <si>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</si>
  <si>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</si>
  <si>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</si>
  <si>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</si>
  <si>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</si>
  <si>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</si>
  <si>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</si>
  <si>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</si>
  <si>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</si>
  <si>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</si>
  <si>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</si>
  <si>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</si>
  <si>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</si>
  <si>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</si>
  <si>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</si>
  <si>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</si>
  <si>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</si>
  <si>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</si>
  <si>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</si>
  <si>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</si>
  <si>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</si>
  <si>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</si>
  <si>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</si>
  <si>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</si>
  <si>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</si>
  <si>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</si>
  <si>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</si>
  <si>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</si>
  <si>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</si>
  <si>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</si>
  <si>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</si>
  <si>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</si>
  <si>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</si>
  <si>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</si>
  <si>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</si>
  <si>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</si>
  <si>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</si>
  <si>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</si>
  <si>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</si>
  <si>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</si>
  <si>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</si>
  <si>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</si>
  <si>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</si>
  <si>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</si>
  <si>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</si>
  <si>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</si>
  <si>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</si>
  <si>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</si>
  <si>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</si>
  <si>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</si>
  <si>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</si>
  <si>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</si>
  <si>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</si>
  <si>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</si>
  <si>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</si>
  <si>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</si>
  <si>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</si>
  <si>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</si>
  <si>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</si>
  <si>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</si>
  <si>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</si>
  <si>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</si>
  <si>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</si>
  <si>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</si>
  <si>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</si>
  <si>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</si>
  <si>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</si>
  <si>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</si>
  <si>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</si>
  <si>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</si>
  <si>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</si>
  <si>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</si>
  <si>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</si>
  <si>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</si>
  <si>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</si>
  <si>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</si>
  <si>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</si>
  <si>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</si>
  <si>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</si>
  <si>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</si>
  <si>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</si>
  <si>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</si>
  <si>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</si>
  <si>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</si>
  <si>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</si>
  <si>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</si>
  <si>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</si>
  <si>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</si>
  <si>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</si>
  <si>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</si>
  <si>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</si>
  <si>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</si>
  <si>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</si>
  <si>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</si>
  <si>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</si>
  <si>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</si>
  <si>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</si>
  <si>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</si>
  <si>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</si>
  <si>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</si>
  <si>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</si>
  <si>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</si>
  <si>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</si>
  <si>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</si>
  <si>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</si>
  <si>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</si>
  <si>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</si>
  <si>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</si>
  <si>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</si>
  <si>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</si>
  <si>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</si>
  <si>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</si>
  <si>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</si>
  <si>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</si>
  <si>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</si>
  <si>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</si>
  <si>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</si>
  <si>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</si>
  <si>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</si>
  <si>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</si>
  <si>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</si>
  <si>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</si>
  <si>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</si>
  <si>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</si>
  <si>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</si>
  <si>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</si>
  <si>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</si>
  <si>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</si>
  <si>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</si>
  <si>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</si>
  <si>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</si>
  <si>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</si>
  <si>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</si>
  <si>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</si>
  <si>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</si>
  <si>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</si>
  <si>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</si>
  <si>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</si>
  <si>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</si>
  <si>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</si>
  <si>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</si>
  <si>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</si>
  <si>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</si>
  <si>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</si>
  <si>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</si>
  <si>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</si>
  <si>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</si>
  <si>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</si>
  <si>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</si>
  <si>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</si>
  <si>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</si>
  <si>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</si>
  <si>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</si>
  <si>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</si>
  <si>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</si>
  <si>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</si>
  <si>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</si>
  <si>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</si>
  <si>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</si>
  <si>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</si>
  <si>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</si>
  <si>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</si>
  <si>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</si>
  <si>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</si>
  <si>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</si>
  <si>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</si>
  <si>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</si>
  <si>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6/13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</si>
  <si>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</si>
  <si>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</si>
  <si>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Объем запланированных средств на  20 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</si>
  <si>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</si>
  <si>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</si>
  <si>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</si>
  <si>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</si>
  <si>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</si>
  <si>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106</t>
  </si>
  <si>
    <t>0</t>
  </si>
  <si>
    <t xml:space="preserve"> Ленинградской области за 1 полугодие 2019 г.</t>
  </si>
  <si>
    <t xml:space="preserve"> 1 полугодие 2019 г. отчет</t>
  </si>
  <si>
    <t>66/55</t>
  </si>
  <si>
    <t>январь-июнь  2019 года</t>
  </si>
  <si>
    <t xml:space="preserve">                       за  1 полугодие 2019 года</t>
  </si>
  <si>
    <t>Объем  выделенных средств в рамках программы за 1 полугодие 2019 г.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</si>
  <si>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</si>
  <si>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121</t>
  </si>
  <si>
    <t>90</t>
  </si>
  <si>
    <t>112,3</t>
  </si>
  <si>
    <t>141,4</t>
  </si>
  <si>
    <t>72,5</t>
  </si>
  <si>
    <t>103,2</t>
  </si>
  <si>
    <t>20/47</t>
  </si>
  <si>
    <t>100/100</t>
  </si>
  <si>
    <t>7/17</t>
  </si>
  <si>
    <t>116/130,7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</si>
</sst>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  <numFmt numFmtId="179" formatCode="#,##0.0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/>
      <bottom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3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53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41" xfId="0" applyNumberFormat="1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43" xfId="0" applyFont="1" applyBorder="1" applyAlignment="1">
      <alignment horizontal="center" wrapText="1"/>
    </xf>
    <xf numFmtId="0" fontId="34" fillId="32" borderId="43" xfId="0" applyFont="1" applyFill="1" applyBorder="1" applyAlignment="1">
      <alignment vertical="center" wrapText="1"/>
    </xf>
    <xf numFmtId="4" fontId="39" fillId="0" borderId="44" xfId="0" applyNumberFormat="1" applyFont="1" applyBorder="1" applyAlignment="1" applyProtection="1">
      <alignment horizontal="right" vertical="center"/>
      <protection/>
    </xf>
    <xf numFmtId="4" fontId="39" fillId="0" borderId="45" xfId="0" applyNumberFormat="1" applyFont="1" applyBorder="1" applyAlignment="1" applyProtection="1">
      <alignment horizontal="right" vertical="center"/>
      <protection/>
    </xf>
    <xf numFmtId="178" fontId="39" fillId="0" borderId="46" xfId="0" applyNumberFormat="1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>
      <alignment wrapText="1"/>
    </xf>
    <xf numFmtId="4" fontId="39" fillId="0" borderId="47" xfId="0" applyNumberFormat="1" applyFont="1" applyBorder="1" applyAlignment="1" applyProtection="1">
      <alignment horizontal="right" vertical="center"/>
      <protection/>
    </xf>
    <xf numFmtId="4" fontId="39" fillId="0" borderId="48" xfId="0" applyNumberFormat="1" applyFont="1" applyBorder="1" applyAlignment="1" applyProtection="1">
      <alignment horizontal="right" vertical="center"/>
      <protection/>
    </xf>
    <xf numFmtId="178" fontId="39" fillId="0" borderId="49" xfId="0" applyNumberFormat="1" applyFont="1" applyBorder="1" applyAlignment="1" applyProtection="1">
      <alignment horizontal="left" vertical="center" wrapText="1"/>
      <protection/>
    </xf>
    <xf numFmtId="4" fontId="40" fillId="0" borderId="50" xfId="0" applyNumberFormat="1" applyFont="1" applyBorder="1" applyAlignment="1" applyProtection="1">
      <alignment horizontal="right" vertical="center"/>
      <protection/>
    </xf>
    <xf numFmtId="4" fontId="40" fillId="0" borderId="51" xfId="0" applyNumberFormat="1" applyFont="1" applyBorder="1" applyAlignment="1" applyProtection="1">
      <alignment horizontal="right" vertical="center"/>
      <protection/>
    </xf>
    <xf numFmtId="178" fontId="39" fillId="0" borderId="52" xfId="0" applyNumberFormat="1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>
      <alignment/>
    </xf>
    <xf numFmtId="3" fontId="1" fillId="0" borderId="43" xfId="0" applyNumberFormat="1" applyFont="1" applyBorder="1" applyAlignment="1">
      <alignment/>
    </xf>
    <xf numFmtId="4" fontId="40" fillId="0" borderId="53" xfId="0" applyNumberFormat="1" applyFont="1" applyBorder="1" applyAlignment="1" applyProtection="1">
      <alignment horizontal="right" vertical="center"/>
      <protection/>
    </xf>
    <xf numFmtId="4" fontId="40" fillId="0" borderId="54" xfId="0" applyNumberFormat="1" applyFont="1" applyBorder="1" applyAlignment="1" applyProtection="1">
      <alignment horizontal="right" vertical="center"/>
      <protection/>
    </xf>
    <xf numFmtId="178" fontId="39" fillId="0" borderId="55" xfId="0" applyNumberFormat="1" applyFont="1" applyBorder="1" applyAlignment="1" applyProtection="1">
      <alignment horizontal="left" vertical="center" wrapText="1"/>
      <protection/>
    </xf>
    <xf numFmtId="0" fontId="35" fillId="32" borderId="29" xfId="0" applyFont="1" applyFill="1" applyBorder="1" applyAlignment="1">
      <alignment horizontal="left" vertical="center" indent="4"/>
    </xf>
    <xf numFmtId="0" fontId="35" fillId="32" borderId="56" xfId="0" applyFont="1" applyFill="1" applyBorder="1" applyAlignment="1">
      <alignment horizontal="left" vertical="center" wrapText="1" indent="4"/>
    </xf>
    <xf numFmtId="4" fontId="40" fillId="0" borderId="57" xfId="0" applyNumberFormat="1" applyFont="1" applyBorder="1" applyAlignment="1" applyProtection="1">
      <alignment horizontal="right"/>
      <protection/>
    </xf>
    <xf numFmtId="4" fontId="40" fillId="0" borderId="58" xfId="0" applyNumberFormat="1" applyFont="1" applyBorder="1" applyAlignment="1" applyProtection="1">
      <alignment horizontal="right"/>
      <protection/>
    </xf>
    <xf numFmtId="49" fontId="40" fillId="0" borderId="59" xfId="0" applyNumberFormat="1" applyFont="1" applyBorder="1" applyAlignment="1" applyProtection="1">
      <alignment horizontal="left" wrapText="1"/>
      <protection/>
    </xf>
    <xf numFmtId="0" fontId="1" fillId="0" borderId="6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61" xfId="0" applyFont="1" applyBorder="1" applyAlignment="1">
      <alignment wrapText="1"/>
    </xf>
    <xf numFmtId="4" fontId="4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1" fillId="33" borderId="3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1" fillId="33" borderId="41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6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1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23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72" xfId="0" applyNumberFormat="1" applyFont="1" applyFill="1" applyBorder="1" applyAlignment="1">
      <alignment horizontal="center" vertical="center" wrapText="1"/>
    </xf>
    <xf numFmtId="4" fontId="25" fillId="0" borderId="7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7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66" xfId="0" applyFont="1" applyBorder="1" applyAlignment="1">
      <alignment horizontal="center" wrapText="1"/>
    </xf>
    <xf numFmtId="0" fontId="27" fillId="0" borderId="77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5" fillId="32" borderId="78" xfId="0" applyFont="1" applyFill="1" applyBorder="1" applyAlignment="1">
      <alignment horizontal="center" vertical="center" wrapText="1"/>
    </xf>
    <xf numFmtId="0" fontId="35" fillId="32" borderId="79" xfId="0" applyFont="1" applyFill="1" applyBorder="1" applyAlignment="1">
      <alignment horizontal="center" vertical="center" wrapText="1"/>
    </xf>
    <xf numFmtId="0" fontId="35" fillId="32" borderId="80" xfId="0" applyFont="1" applyFill="1" applyBorder="1" applyAlignment="1">
      <alignment horizontal="center" vertical="center" wrapText="1"/>
    </xf>
    <xf numFmtId="0" fontId="35" fillId="32" borderId="81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36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B10" sqref="B10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52.75390625" style="1" customWidth="1"/>
    <col min="8" max="8" width="19.375" style="1" customWidth="1"/>
    <col min="9" max="9" width="12.75390625" style="1" customWidth="1"/>
    <col min="10" max="16384" width="8.875" style="1" customWidth="1"/>
  </cols>
  <sheetData>
    <row r="1" spans="1:5" ht="13.5" customHeight="1">
      <c r="A1" s="297" t="s">
        <v>81</v>
      </c>
      <c r="B1" s="297"/>
      <c r="C1" s="297"/>
      <c r="D1" s="297"/>
      <c r="E1" s="297"/>
    </row>
    <row r="2" spans="1:5" ht="17.25" customHeight="1">
      <c r="A2" s="298" t="s">
        <v>48</v>
      </c>
      <c r="B2" s="298"/>
      <c r="C2" s="298"/>
      <c r="D2" s="298"/>
      <c r="E2" s="298"/>
    </row>
    <row r="3" spans="1:5" ht="17.25" customHeight="1">
      <c r="A3" s="302" t="s">
        <v>261</v>
      </c>
      <c r="B3" s="302"/>
      <c r="C3" s="302"/>
      <c r="D3" s="302"/>
      <c r="E3" s="302"/>
    </row>
    <row r="4" spans="1:5" ht="13.5" customHeight="1">
      <c r="A4" s="283" t="s">
        <v>227</v>
      </c>
      <c r="B4" s="283"/>
      <c r="C4" s="283"/>
      <c r="D4" s="283"/>
      <c r="E4" s="283"/>
    </row>
    <row r="5" spans="1:5" ht="17.25" customHeight="1">
      <c r="A5" s="299" t="s">
        <v>324</v>
      </c>
      <c r="B5" s="299"/>
      <c r="C5" s="299"/>
      <c r="D5" s="299"/>
      <c r="E5" s="299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88" t="s">
        <v>0</v>
      </c>
      <c r="B7" s="300" t="s">
        <v>1</v>
      </c>
      <c r="C7" s="290" t="s">
        <v>82</v>
      </c>
      <c r="D7" s="295" t="s">
        <v>325</v>
      </c>
      <c r="E7" s="303" t="s">
        <v>191</v>
      </c>
    </row>
    <row r="8" spans="1:5" ht="30" customHeight="1" thickBot="1">
      <c r="A8" s="289"/>
      <c r="B8" s="301"/>
      <c r="C8" s="291"/>
      <c r="D8" s="296"/>
      <c r="E8" s="304"/>
    </row>
    <row r="9" spans="1:5" ht="15" customHeight="1" thickBot="1">
      <c r="A9" s="263" t="s">
        <v>83</v>
      </c>
      <c r="B9" s="272"/>
      <c r="C9" s="272"/>
      <c r="D9" s="285"/>
      <c r="E9" s="286"/>
    </row>
    <row r="10" spans="1:9" ht="25.5">
      <c r="A10" s="70" t="s">
        <v>2</v>
      </c>
      <c r="B10" s="71" t="s">
        <v>167</v>
      </c>
      <c r="C10" s="72" t="s">
        <v>3</v>
      </c>
      <c r="D10" s="134">
        <v>6003</v>
      </c>
      <c r="E10" s="135">
        <f>D10/I10*100</f>
        <v>99.38741721854305</v>
      </c>
      <c r="I10" s="134">
        <v>6040</v>
      </c>
    </row>
    <row r="11" spans="1:9" ht="12.75">
      <c r="A11" s="73" t="s">
        <v>4</v>
      </c>
      <c r="B11" s="74" t="s">
        <v>192</v>
      </c>
      <c r="C11" s="46" t="s">
        <v>3</v>
      </c>
      <c r="D11" s="45">
        <v>17</v>
      </c>
      <c r="E11" s="135">
        <f aca="true" t="shared" si="0" ref="E11:E16">D11/I11*100</f>
        <v>85</v>
      </c>
      <c r="I11" s="45">
        <v>20</v>
      </c>
    </row>
    <row r="12" spans="1:9" ht="12.75">
      <c r="A12" s="73" t="s">
        <v>5</v>
      </c>
      <c r="B12" s="74" t="s">
        <v>84</v>
      </c>
      <c r="C12" s="46" t="s">
        <v>3</v>
      </c>
      <c r="D12" s="45">
        <v>37</v>
      </c>
      <c r="E12" s="135">
        <f t="shared" si="0"/>
        <v>77.08333333333334</v>
      </c>
      <c r="I12" s="45">
        <v>48</v>
      </c>
    </row>
    <row r="13" spans="1:9" ht="12.75">
      <c r="A13" s="73" t="s">
        <v>56</v>
      </c>
      <c r="B13" s="74" t="s">
        <v>165</v>
      </c>
      <c r="C13" s="46" t="s">
        <v>3</v>
      </c>
      <c r="D13" s="45"/>
      <c r="E13" s="135"/>
      <c r="I13" s="45"/>
    </row>
    <row r="14" spans="1:9" ht="12.75">
      <c r="A14" s="75" t="s">
        <v>75</v>
      </c>
      <c r="B14" s="74" t="s">
        <v>90</v>
      </c>
      <c r="C14" s="76" t="s">
        <v>221</v>
      </c>
      <c r="D14" s="164">
        <f>D11/D10*1000</f>
        <v>2.83191737464601</v>
      </c>
      <c r="E14" s="135">
        <f t="shared" si="0"/>
        <v>85.52390471430951</v>
      </c>
      <c r="I14" s="164">
        <f>I11/I10*1000</f>
        <v>3.3112582781456954</v>
      </c>
    </row>
    <row r="15" spans="1:9" ht="12.75">
      <c r="A15" s="73" t="s">
        <v>74</v>
      </c>
      <c r="B15" s="74" t="s">
        <v>91</v>
      </c>
      <c r="C15" s="76" t="s">
        <v>221</v>
      </c>
      <c r="D15" s="164">
        <f>D12/D10*1000</f>
        <v>6.163584874229552</v>
      </c>
      <c r="E15" s="135">
        <f t="shared" si="0"/>
        <v>77.55844300072187</v>
      </c>
      <c r="I15" s="164">
        <f>I12/I10*1000</f>
        <v>7.947019867549669</v>
      </c>
    </row>
    <row r="16" spans="1:9" ht="12.75">
      <c r="A16" s="75" t="s">
        <v>76</v>
      </c>
      <c r="B16" s="74" t="s">
        <v>92</v>
      </c>
      <c r="C16" s="76" t="s">
        <v>221</v>
      </c>
      <c r="D16" s="164">
        <f>-28/D10*1000</f>
        <v>-4.664334499416959</v>
      </c>
      <c r="E16" s="135">
        <f t="shared" si="0"/>
        <v>99.87868307102696</v>
      </c>
      <c r="I16" s="164">
        <v>-4.67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65"/>
      <c r="E17" s="135"/>
      <c r="I17" s="165">
        <v>1.66</v>
      </c>
    </row>
    <row r="18" spans="1:9" ht="15" customHeight="1" thickBot="1">
      <c r="A18" s="263" t="s">
        <v>222</v>
      </c>
      <c r="B18" s="272"/>
      <c r="C18" s="272"/>
      <c r="D18" s="272"/>
      <c r="E18" s="273"/>
      <c r="I18" s="143"/>
    </row>
    <row r="19" spans="1:12" ht="25.5" customHeight="1">
      <c r="A19" s="250" t="s">
        <v>49</v>
      </c>
      <c r="B19" s="342" t="s">
        <v>272</v>
      </c>
      <c r="C19" s="343" t="s">
        <v>3</v>
      </c>
      <c r="D19" s="344">
        <v>901.5</v>
      </c>
      <c r="E19" s="345">
        <f>D19/I19*100</f>
        <v>171.38783269961976</v>
      </c>
      <c r="I19" s="197">
        <v>526</v>
      </c>
      <c r="K19" s="182">
        <v>483</v>
      </c>
      <c r="L19" s="182">
        <v>107</v>
      </c>
    </row>
    <row r="20" spans="1:9" ht="11.25" customHeight="1">
      <c r="A20" s="270"/>
      <c r="B20" s="257" t="s">
        <v>228</v>
      </c>
      <c r="C20" s="258"/>
      <c r="D20" s="258"/>
      <c r="E20" s="259"/>
      <c r="I20" s="191"/>
    </row>
    <row r="21" spans="1:9" ht="12.75">
      <c r="A21" s="270"/>
      <c r="B21" s="346" t="s">
        <v>25</v>
      </c>
      <c r="C21" s="347" t="s">
        <v>3</v>
      </c>
      <c r="D21" s="177">
        <v>80</v>
      </c>
      <c r="E21" s="178">
        <f>D21/I21*100</f>
        <v>100</v>
      </c>
      <c r="I21" s="198">
        <v>80</v>
      </c>
    </row>
    <row r="22" spans="1:9" ht="12.75">
      <c r="A22" s="270"/>
      <c r="B22" s="346" t="s">
        <v>26</v>
      </c>
      <c r="C22" s="347" t="s">
        <v>3</v>
      </c>
      <c r="D22" s="177"/>
      <c r="E22" s="178"/>
      <c r="I22" s="198"/>
    </row>
    <row r="23" spans="1:9" ht="12.75">
      <c r="A23" s="270"/>
      <c r="B23" s="346" t="s">
        <v>273</v>
      </c>
      <c r="C23" s="347" t="s">
        <v>3</v>
      </c>
      <c r="D23" s="177">
        <v>131</v>
      </c>
      <c r="E23" s="178">
        <f aca="true" t="shared" si="1" ref="E23:E32">D23/I23*100</f>
        <v>100</v>
      </c>
      <c r="I23" s="198">
        <v>131</v>
      </c>
    </row>
    <row r="24" spans="1:9" ht="12.75" customHeight="1">
      <c r="A24" s="270"/>
      <c r="B24" s="346" t="s">
        <v>27</v>
      </c>
      <c r="C24" s="347" t="s">
        <v>3</v>
      </c>
      <c r="D24" s="177"/>
      <c r="E24" s="178"/>
      <c r="I24" s="198"/>
    </row>
    <row r="25" spans="1:9" ht="12.75">
      <c r="A25" s="270"/>
      <c r="B25" s="346" t="s">
        <v>19</v>
      </c>
      <c r="C25" s="347" t="s">
        <v>3</v>
      </c>
      <c r="D25" s="177"/>
      <c r="E25" s="178"/>
      <c r="I25" s="198"/>
    </row>
    <row r="26" spans="1:9" ht="37.5" customHeight="1">
      <c r="A26" s="270"/>
      <c r="B26" s="346" t="s">
        <v>28</v>
      </c>
      <c r="C26" s="347" t="s">
        <v>3</v>
      </c>
      <c r="D26" s="177"/>
      <c r="E26" s="178"/>
      <c r="I26" s="198"/>
    </row>
    <row r="27" spans="1:9" ht="12.75">
      <c r="A27" s="270"/>
      <c r="B27" s="346" t="s">
        <v>29</v>
      </c>
      <c r="C27" s="347" t="s">
        <v>3</v>
      </c>
      <c r="D27" s="177"/>
      <c r="E27" s="178"/>
      <c r="I27" s="198"/>
    </row>
    <row r="28" spans="1:9" ht="12.75">
      <c r="A28" s="270"/>
      <c r="B28" s="346" t="s">
        <v>24</v>
      </c>
      <c r="C28" s="347" t="s">
        <v>3</v>
      </c>
      <c r="D28" s="177">
        <v>85</v>
      </c>
      <c r="E28" s="178">
        <f t="shared" si="1"/>
        <v>104.93827160493827</v>
      </c>
      <c r="I28" s="198">
        <v>81</v>
      </c>
    </row>
    <row r="29" spans="1:9" ht="12.75">
      <c r="A29" s="270"/>
      <c r="B29" s="346" t="s">
        <v>30</v>
      </c>
      <c r="C29" s="347" t="s">
        <v>3</v>
      </c>
      <c r="D29" s="348"/>
      <c r="E29" s="178"/>
      <c r="I29" s="199"/>
    </row>
    <row r="30" spans="1:9" ht="25.5">
      <c r="A30" s="270"/>
      <c r="B30" s="346" t="s">
        <v>267</v>
      </c>
      <c r="C30" s="347" t="s">
        <v>3</v>
      </c>
      <c r="D30" s="177">
        <v>36</v>
      </c>
      <c r="E30" s="178">
        <f t="shared" si="1"/>
        <v>100</v>
      </c>
      <c r="I30" s="198">
        <v>36</v>
      </c>
    </row>
    <row r="31" spans="1:9" ht="25.5">
      <c r="A31" s="271"/>
      <c r="B31" s="346" t="s">
        <v>32</v>
      </c>
      <c r="C31" s="347" t="s">
        <v>3</v>
      </c>
      <c r="D31" s="177">
        <v>28</v>
      </c>
      <c r="E31" s="178">
        <f t="shared" si="1"/>
        <v>100</v>
      </c>
      <c r="I31" s="198">
        <v>28</v>
      </c>
    </row>
    <row r="32" spans="1:9" ht="24" customHeight="1">
      <c r="A32" s="73" t="s">
        <v>57</v>
      </c>
      <c r="B32" s="349" t="s">
        <v>201</v>
      </c>
      <c r="C32" s="347" t="s">
        <v>47</v>
      </c>
      <c r="D32" s="177">
        <v>0.14</v>
      </c>
      <c r="E32" s="178">
        <f t="shared" si="1"/>
        <v>58.333333333333336</v>
      </c>
      <c r="I32" s="198">
        <v>0.24</v>
      </c>
    </row>
    <row r="33" spans="1:9" ht="25.5">
      <c r="A33" s="252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70"/>
      <c r="B34" s="274" t="s">
        <v>211</v>
      </c>
      <c r="C34" s="275"/>
      <c r="D34" s="275"/>
      <c r="E34" s="276"/>
    </row>
    <row r="35" spans="1:9" ht="12.75">
      <c r="A35" s="270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70"/>
      <c r="B36" s="74" t="s">
        <v>259</v>
      </c>
      <c r="C36" s="46"/>
      <c r="D36" s="145" t="s">
        <v>268</v>
      </c>
      <c r="E36" s="52"/>
    </row>
    <row r="37" spans="1:7" ht="12.75">
      <c r="A37" s="270"/>
      <c r="B37" s="74"/>
      <c r="C37" s="46"/>
      <c r="D37" s="45"/>
      <c r="E37" s="52"/>
      <c r="F37" s="129"/>
      <c r="G37" s="130"/>
    </row>
    <row r="38" spans="1:7" ht="12.75">
      <c r="A38" s="270"/>
      <c r="B38" s="74"/>
      <c r="C38" s="46"/>
      <c r="D38" s="45"/>
      <c r="E38" s="52"/>
      <c r="F38" s="129"/>
      <c r="G38" s="130"/>
    </row>
    <row r="39" spans="1:7" ht="12.75">
      <c r="A39" s="270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70"/>
      <c r="B40" s="74" t="s">
        <v>259</v>
      </c>
      <c r="C40" s="85"/>
      <c r="D40" s="45"/>
      <c r="E40" s="86"/>
      <c r="F40" s="130"/>
      <c r="G40" s="130"/>
    </row>
    <row r="41" spans="1:7" ht="12.75">
      <c r="A41" s="270"/>
      <c r="B41" s="74"/>
      <c r="C41" s="85"/>
      <c r="D41" s="45"/>
      <c r="E41" s="86"/>
      <c r="F41" s="130"/>
      <c r="G41" s="130"/>
    </row>
    <row r="42" spans="1:7" ht="12.75">
      <c r="A42" s="270"/>
      <c r="B42" s="74"/>
      <c r="C42" s="85"/>
      <c r="D42" s="45"/>
      <c r="E42" s="86"/>
      <c r="F42" s="130"/>
      <c r="G42" s="130"/>
    </row>
    <row r="43" spans="1:7" ht="12.75">
      <c r="A43" s="270"/>
      <c r="B43" s="292" t="s">
        <v>88</v>
      </c>
      <c r="C43" s="293"/>
      <c r="D43" s="293"/>
      <c r="E43" s="294"/>
      <c r="F43" s="129"/>
      <c r="G43" s="130"/>
    </row>
    <row r="44" spans="1:7" ht="12.75">
      <c r="A44" s="270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70"/>
      <c r="B45" s="2" t="s">
        <v>26</v>
      </c>
      <c r="C45" s="46" t="s">
        <v>46</v>
      </c>
      <c r="D45" s="45"/>
      <c r="E45" s="52"/>
      <c r="F45" s="130"/>
      <c r="G45" s="130"/>
    </row>
    <row r="46" spans="1:7" ht="12.75">
      <c r="A46" s="270"/>
      <c r="B46" s="2" t="s">
        <v>20</v>
      </c>
      <c r="C46" s="46" t="s">
        <v>46</v>
      </c>
      <c r="D46" s="45"/>
      <c r="E46" s="52"/>
      <c r="F46" s="130"/>
      <c r="G46" s="130"/>
    </row>
    <row r="47" spans="1:7" ht="12.75" customHeight="1">
      <c r="A47" s="270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70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70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70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70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70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70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71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52" t="s">
        <v>58</v>
      </c>
      <c r="B55" s="189" t="s">
        <v>203</v>
      </c>
      <c r="C55" s="190" t="s">
        <v>17</v>
      </c>
      <c r="D55" s="177">
        <v>47670.3</v>
      </c>
      <c r="E55" s="178">
        <f>D55/I55*100</f>
        <v>149.3524030327715</v>
      </c>
      <c r="F55" s="130"/>
      <c r="G55" s="130"/>
      <c r="I55" s="200">
        <v>31918</v>
      </c>
    </row>
    <row r="56" spans="1:9" ht="12.75">
      <c r="A56" s="270"/>
      <c r="B56" s="257" t="s">
        <v>85</v>
      </c>
      <c r="C56" s="258"/>
      <c r="D56" s="258"/>
      <c r="E56" s="259"/>
      <c r="F56" s="130"/>
      <c r="G56" s="130"/>
      <c r="I56" s="201"/>
    </row>
    <row r="57" spans="1:9" ht="12.75">
      <c r="A57" s="270"/>
      <c r="B57" s="346" t="s">
        <v>25</v>
      </c>
      <c r="C57" s="190" t="s">
        <v>17</v>
      </c>
      <c r="D57" s="177"/>
      <c r="E57" s="178"/>
      <c r="F57" s="130"/>
      <c r="G57" s="130"/>
      <c r="I57" s="200">
        <v>0</v>
      </c>
    </row>
    <row r="58" spans="1:9" ht="12.75">
      <c r="A58" s="270"/>
      <c r="B58" s="346" t="s">
        <v>26</v>
      </c>
      <c r="C58" s="190" t="s">
        <v>17</v>
      </c>
      <c r="D58" s="177"/>
      <c r="E58" s="178"/>
      <c r="F58" s="130"/>
      <c r="G58" s="130"/>
      <c r="I58" s="200"/>
    </row>
    <row r="59" spans="1:9" ht="12.75">
      <c r="A59" s="270"/>
      <c r="B59" s="346" t="s">
        <v>274</v>
      </c>
      <c r="C59" s="190" t="s">
        <v>17</v>
      </c>
      <c r="D59" s="177">
        <v>30113</v>
      </c>
      <c r="E59" s="178">
        <f>D59/I59*100</f>
        <v>105.96892966911851</v>
      </c>
      <c r="F59" s="130"/>
      <c r="G59" s="130"/>
      <c r="I59" s="200">
        <v>28416.82</v>
      </c>
    </row>
    <row r="60" spans="1:9" ht="12.75" customHeight="1">
      <c r="A60" s="270"/>
      <c r="B60" s="346" t="s">
        <v>27</v>
      </c>
      <c r="C60" s="190" t="s">
        <v>17</v>
      </c>
      <c r="D60" s="177"/>
      <c r="E60" s="178"/>
      <c r="F60" s="130"/>
      <c r="G60" s="130"/>
      <c r="I60" s="200"/>
    </row>
    <row r="61" spans="1:9" ht="12.75">
      <c r="A61" s="270"/>
      <c r="B61" s="346" t="s">
        <v>19</v>
      </c>
      <c r="C61" s="190" t="s">
        <v>17</v>
      </c>
      <c r="D61" s="177"/>
      <c r="E61" s="178"/>
      <c r="F61" s="130"/>
      <c r="G61" s="130"/>
      <c r="I61" s="200"/>
    </row>
    <row r="62" spans="1:9" ht="36.75" customHeight="1">
      <c r="A62" s="270"/>
      <c r="B62" s="346" t="s">
        <v>28</v>
      </c>
      <c r="C62" s="190" t="s">
        <v>17</v>
      </c>
      <c r="D62" s="177"/>
      <c r="E62" s="178"/>
      <c r="F62" s="130"/>
      <c r="G62" s="130"/>
      <c r="I62" s="200"/>
    </row>
    <row r="63" spans="1:9" ht="12.75">
      <c r="A63" s="270"/>
      <c r="B63" s="346" t="s">
        <v>29</v>
      </c>
      <c r="C63" s="190" t="s">
        <v>17</v>
      </c>
      <c r="D63" s="177"/>
      <c r="E63" s="178"/>
      <c r="F63" s="130"/>
      <c r="G63" s="130"/>
      <c r="I63" s="200"/>
    </row>
    <row r="64" spans="1:9" ht="12.75">
      <c r="A64" s="270"/>
      <c r="B64" s="346" t="s">
        <v>24</v>
      </c>
      <c r="C64" s="190" t="s">
        <v>17</v>
      </c>
      <c r="D64" s="177"/>
      <c r="E64" s="178"/>
      <c r="F64" s="130"/>
      <c r="G64" s="130"/>
      <c r="I64" s="200">
        <v>35003</v>
      </c>
    </row>
    <row r="65" spans="1:9" ht="12.75">
      <c r="A65" s="270"/>
      <c r="B65" s="64" t="s">
        <v>30</v>
      </c>
      <c r="C65" s="88" t="s">
        <v>17</v>
      </c>
      <c r="D65" s="163"/>
      <c r="E65" s="83"/>
      <c r="F65" s="130"/>
      <c r="G65" s="130"/>
      <c r="I65" s="82"/>
    </row>
    <row r="66" spans="1:9" ht="25.5">
      <c r="A66" s="270"/>
      <c r="B66" s="64" t="s">
        <v>31</v>
      </c>
      <c r="C66" s="88" t="s">
        <v>17</v>
      </c>
      <c r="D66" s="163"/>
      <c r="E66" s="83"/>
      <c r="F66" s="132"/>
      <c r="G66" s="132"/>
      <c r="I66" s="82"/>
    </row>
    <row r="67" spans="1:7" ht="26.25" thickBot="1">
      <c r="A67" s="287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63" t="s">
        <v>223</v>
      </c>
      <c r="B68" s="272"/>
      <c r="C68" s="272"/>
      <c r="D68" s="272"/>
      <c r="E68" s="273"/>
    </row>
    <row r="69" spans="1:9" ht="66.75" customHeight="1">
      <c r="A69" s="91" t="s">
        <v>51</v>
      </c>
      <c r="B69" s="92" t="s">
        <v>271</v>
      </c>
      <c r="C69" s="93" t="s">
        <v>59</v>
      </c>
      <c r="D69" s="196">
        <v>3985292</v>
      </c>
      <c r="E69" s="146">
        <f>D69/I69*100</f>
        <v>2124.0843388905473</v>
      </c>
      <c r="I69" s="136">
        <v>187624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84" t="s">
        <v>204</v>
      </c>
      <c r="B77" s="285"/>
      <c r="C77" s="285"/>
      <c r="D77" s="285"/>
      <c r="E77" s="286"/>
      <c r="F77" s="63"/>
      <c r="G77" s="1"/>
    </row>
    <row r="78" spans="1:9" ht="25.5">
      <c r="A78" s="250" t="s">
        <v>61</v>
      </c>
      <c r="B78" s="183" t="s">
        <v>93</v>
      </c>
      <c r="C78" s="184" t="s">
        <v>59</v>
      </c>
      <c r="D78" s="82"/>
      <c r="E78" s="83"/>
      <c r="I78" s="198">
        <v>52000</v>
      </c>
    </row>
    <row r="79" spans="1:9" ht="12.75">
      <c r="A79" s="270"/>
      <c r="B79" s="280" t="s">
        <v>86</v>
      </c>
      <c r="C79" s="281"/>
      <c r="D79" s="281"/>
      <c r="E79" s="282"/>
      <c r="I79" s="195"/>
    </row>
    <row r="80" spans="1:9" ht="12.75">
      <c r="A80" s="270"/>
      <c r="B80" s="185" t="s">
        <v>6</v>
      </c>
      <c r="C80" s="88" t="s">
        <v>59</v>
      </c>
      <c r="D80" s="82"/>
      <c r="E80" s="83"/>
      <c r="I80" s="198"/>
    </row>
    <row r="81" spans="1:9" ht="13.5" thickBot="1">
      <c r="A81" s="271"/>
      <c r="B81" s="185" t="s">
        <v>7</v>
      </c>
      <c r="C81" s="88" t="s">
        <v>59</v>
      </c>
      <c r="D81" s="82"/>
      <c r="E81" s="83"/>
      <c r="I81" s="198">
        <f>I78</f>
        <v>52000</v>
      </c>
    </row>
    <row r="82" spans="1:9" s="44" customFormat="1" ht="27" customHeight="1">
      <c r="A82" s="252" t="s">
        <v>62</v>
      </c>
      <c r="B82" s="183" t="s">
        <v>8</v>
      </c>
      <c r="C82" s="183"/>
      <c r="D82" s="183"/>
      <c r="E82" s="186"/>
      <c r="F82" s="63"/>
      <c r="G82" s="1"/>
      <c r="I82" s="183"/>
    </row>
    <row r="83" spans="1:9" s="44" customFormat="1" ht="12" customHeight="1">
      <c r="A83" s="270"/>
      <c r="B83" s="82" t="s">
        <v>9</v>
      </c>
      <c r="C83" s="81" t="s">
        <v>87</v>
      </c>
      <c r="D83" s="82"/>
      <c r="E83" s="83"/>
      <c r="F83" s="63"/>
      <c r="G83" s="1"/>
      <c r="I83" s="198"/>
    </row>
    <row r="84" spans="1:9" s="44" customFormat="1" ht="12.75">
      <c r="A84" s="270"/>
      <c r="B84" s="82" t="s">
        <v>10</v>
      </c>
      <c r="C84" s="81" t="s">
        <v>87</v>
      </c>
      <c r="D84" s="82"/>
      <c r="E84" s="83"/>
      <c r="F84" s="63"/>
      <c r="G84" s="1"/>
      <c r="I84" s="198"/>
    </row>
    <row r="85" spans="1:9" s="44" customFormat="1" ht="12" customHeight="1">
      <c r="A85" s="270"/>
      <c r="B85" s="82" t="s">
        <v>14</v>
      </c>
      <c r="C85" s="81" t="s">
        <v>87</v>
      </c>
      <c r="D85" s="82"/>
      <c r="E85" s="83"/>
      <c r="F85" s="63"/>
      <c r="G85" s="1"/>
      <c r="I85" s="198"/>
    </row>
    <row r="86" spans="1:9" s="44" customFormat="1" ht="11.25" customHeight="1">
      <c r="A86" s="270"/>
      <c r="B86" s="82" t="s">
        <v>13</v>
      </c>
      <c r="C86" s="81" t="s">
        <v>87</v>
      </c>
      <c r="D86" s="82"/>
      <c r="E86" s="83"/>
      <c r="F86" s="63"/>
      <c r="G86" s="1"/>
      <c r="I86" s="198"/>
    </row>
    <row r="87" spans="1:9" s="44" customFormat="1" ht="10.5" customHeight="1">
      <c r="A87" s="270"/>
      <c r="B87" s="82" t="s">
        <v>11</v>
      </c>
      <c r="C87" s="81" t="s">
        <v>16</v>
      </c>
      <c r="D87" s="82"/>
      <c r="E87" s="83"/>
      <c r="F87" s="63"/>
      <c r="G87" s="1"/>
      <c r="I87" s="198">
        <v>2.14</v>
      </c>
    </row>
    <row r="88" spans="1:7" s="44" customFormat="1" ht="12" customHeight="1" thickBot="1">
      <c r="A88" s="271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77" t="s">
        <v>315</v>
      </c>
      <c r="B89" s="278"/>
      <c r="C89" s="278"/>
      <c r="D89" s="278"/>
      <c r="E89" s="279"/>
    </row>
    <row r="90" spans="1:9" ht="12.75">
      <c r="A90" s="91" t="s">
        <v>196</v>
      </c>
      <c r="B90" s="97" t="s">
        <v>65</v>
      </c>
      <c r="C90" s="93" t="s">
        <v>18</v>
      </c>
      <c r="D90" s="166"/>
      <c r="E90" s="167"/>
      <c r="I90" s="202"/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203"/>
    </row>
    <row r="92" spans="1:10" ht="13.5" thickBot="1">
      <c r="A92" s="98" t="s">
        <v>64</v>
      </c>
      <c r="B92" s="99" t="s">
        <v>67</v>
      </c>
      <c r="C92" s="90" t="s">
        <v>18</v>
      </c>
      <c r="D92" s="350"/>
      <c r="E92" s="351"/>
      <c r="I92" s="204">
        <v>1853.9</v>
      </c>
      <c r="J92" s="1">
        <v>3793826</v>
      </c>
    </row>
    <row r="93" spans="1:9" ht="15.75" customHeight="1" thickBot="1">
      <c r="A93" s="263" t="s">
        <v>224</v>
      </c>
      <c r="B93" s="272"/>
      <c r="C93" s="272"/>
      <c r="D93" s="272"/>
      <c r="E93" s="273"/>
      <c r="I93" s="194"/>
    </row>
    <row r="94" spans="1:9" ht="12.75">
      <c r="A94" s="250" t="s">
        <v>53</v>
      </c>
      <c r="B94" s="71" t="s">
        <v>205</v>
      </c>
      <c r="C94" s="100" t="s">
        <v>63</v>
      </c>
      <c r="D94" s="134"/>
      <c r="E94" s="135"/>
      <c r="I94" s="205">
        <f>I98+I96</f>
        <v>11335</v>
      </c>
    </row>
    <row r="95" spans="1:9" ht="12.75">
      <c r="A95" s="270"/>
      <c r="B95" s="267" t="s">
        <v>88</v>
      </c>
      <c r="C95" s="268"/>
      <c r="D95" s="268"/>
      <c r="E95" s="269"/>
      <c r="I95" s="193"/>
    </row>
    <row r="96" spans="1:9" ht="12.75">
      <c r="A96" s="270"/>
      <c r="B96" s="147" t="s">
        <v>25</v>
      </c>
      <c r="C96" s="96" t="s">
        <v>18</v>
      </c>
      <c r="D96" s="45"/>
      <c r="E96" s="52"/>
      <c r="I96" s="203">
        <v>9054</v>
      </c>
    </row>
    <row r="97" spans="1:9" ht="12.75">
      <c r="A97" s="270"/>
      <c r="B97" s="147" t="s">
        <v>26</v>
      </c>
      <c r="C97" s="96" t="s">
        <v>18</v>
      </c>
      <c r="D97" s="45"/>
      <c r="E97" s="52"/>
      <c r="I97" s="203"/>
    </row>
    <row r="98" spans="1:9" ht="12.75">
      <c r="A98" s="270"/>
      <c r="B98" s="147" t="s">
        <v>20</v>
      </c>
      <c r="C98" s="96" t="s">
        <v>18</v>
      </c>
      <c r="D98" s="82"/>
      <c r="E98" s="137"/>
      <c r="I98" s="198">
        <v>2281</v>
      </c>
    </row>
    <row r="99" spans="1:5" ht="25.5" customHeight="1">
      <c r="A99" s="270"/>
      <c r="B99" s="147" t="s">
        <v>27</v>
      </c>
      <c r="C99" s="96" t="s">
        <v>18</v>
      </c>
      <c r="D99" s="45"/>
      <c r="E99" s="52"/>
    </row>
    <row r="100" spans="1:5" ht="12.75">
      <c r="A100" s="270"/>
      <c r="B100" s="147" t="s">
        <v>19</v>
      </c>
      <c r="C100" s="96" t="s">
        <v>18</v>
      </c>
      <c r="D100" s="45"/>
      <c r="E100" s="52"/>
    </row>
    <row r="101" spans="1:5" ht="37.5" customHeight="1">
      <c r="A101" s="270"/>
      <c r="B101" s="147" t="s">
        <v>28</v>
      </c>
      <c r="C101" s="96" t="s">
        <v>18</v>
      </c>
      <c r="D101" s="45"/>
      <c r="E101" s="52"/>
    </row>
    <row r="102" spans="1:5" ht="12.75">
      <c r="A102" s="270"/>
      <c r="B102" s="147" t="s">
        <v>29</v>
      </c>
      <c r="C102" s="96" t="s">
        <v>18</v>
      </c>
      <c r="D102" s="45"/>
      <c r="E102" s="52"/>
    </row>
    <row r="103" spans="1:5" ht="12.75">
      <c r="A103" s="270"/>
      <c r="B103" s="148" t="s">
        <v>24</v>
      </c>
      <c r="C103" s="96" t="s">
        <v>18</v>
      </c>
      <c r="D103" s="45"/>
      <c r="E103" s="52"/>
    </row>
    <row r="104" spans="1:5" ht="12.75">
      <c r="A104" s="270"/>
      <c r="B104" s="148" t="s">
        <v>30</v>
      </c>
      <c r="C104" s="96" t="s">
        <v>18</v>
      </c>
      <c r="D104" s="45"/>
      <c r="E104" s="52"/>
    </row>
    <row r="105" spans="1:5" ht="25.5">
      <c r="A105" s="270"/>
      <c r="B105" s="148" t="s">
        <v>31</v>
      </c>
      <c r="C105" s="96" t="s">
        <v>18</v>
      </c>
      <c r="D105" s="45"/>
      <c r="E105" s="52"/>
    </row>
    <row r="106" spans="1:5" ht="25.5">
      <c r="A106" s="271"/>
      <c r="B106" s="149" t="s">
        <v>32</v>
      </c>
      <c r="C106" s="96" t="s">
        <v>18</v>
      </c>
      <c r="D106" s="45"/>
      <c r="E106" s="52"/>
    </row>
    <row r="107" spans="1:9" ht="24" customHeight="1">
      <c r="A107" s="252" t="s">
        <v>54</v>
      </c>
      <c r="B107" s="74" t="s">
        <v>212</v>
      </c>
      <c r="C107" s="96" t="s">
        <v>18</v>
      </c>
      <c r="D107" s="45">
        <v>12742</v>
      </c>
      <c r="E107" s="52">
        <f>D107/I107*100</f>
        <v>47.66750215106057</v>
      </c>
      <c r="I107" s="1">
        <v>26731</v>
      </c>
    </row>
    <row r="108" spans="1:5" ht="12.75">
      <c r="A108" s="270"/>
      <c r="B108" s="267" t="s">
        <v>85</v>
      </c>
      <c r="C108" s="268"/>
      <c r="D108" s="268"/>
      <c r="E108" s="269"/>
    </row>
    <row r="109" spans="1:5" ht="12.75">
      <c r="A109" s="270"/>
      <c r="B109" s="74" t="s">
        <v>156</v>
      </c>
      <c r="C109" s="96" t="s">
        <v>18</v>
      </c>
      <c r="D109" s="45"/>
      <c r="E109" s="52"/>
    </row>
    <row r="110" spans="1:5" ht="12" customHeight="1">
      <c r="A110" s="270"/>
      <c r="B110" s="74" t="s">
        <v>157</v>
      </c>
      <c r="C110" s="96" t="s">
        <v>18</v>
      </c>
      <c r="D110" s="45">
        <v>2747</v>
      </c>
      <c r="E110" s="52"/>
    </row>
    <row r="111" spans="1:5" ht="12" customHeight="1">
      <c r="A111" s="270"/>
      <c r="B111" s="74" t="s">
        <v>158</v>
      </c>
      <c r="C111" s="96" t="s">
        <v>18</v>
      </c>
      <c r="D111" s="82">
        <v>267</v>
      </c>
      <c r="E111" s="83"/>
    </row>
    <row r="112" spans="1:5" ht="11.25" customHeight="1">
      <c r="A112" s="270"/>
      <c r="B112" s="74" t="s">
        <v>210</v>
      </c>
      <c r="C112" s="96" t="s">
        <v>18</v>
      </c>
      <c r="D112" s="82">
        <v>9728</v>
      </c>
      <c r="E112" s="83"/>
    </row>
    <row r="113" spans="1:5" ht="12" customHeight="1">
      <c r="A113" s="271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63" t="s">
        <v>225</v>
      </c>
      <c r="B117" s="272"/>
      <c r="C117" s="272"/>
      <c r="D117" s="272"/>
      <c r="E117" s="273"/>
    </row>
    <row r="118" spans="1:9" ht="32.25" customHeight="1">
      <c r="A118" s="250" t="s">
        <v>239</v>
      </c>
      <c r="B118" s="187" t="s">
        <v>275</v>
      </c>
      <c r="C118" s="188" t="s">
        <v>18</v>
      </c>
      <c r="D118" s="175">
        <v>-22114</v>
      </c>
      <c r="E118" s="176">
        <f>D118/I118*100</f>
        <v>-746.5901417960837</v>
      </c>
      <c r="I118" s="206">
        <f>I120+I121</f>
        <v>2962</v>
      </c>
    </row>
    <row r="119" spans="1:9" ht="12.75">
      <c r="A119" s="270"/>
      <c r="B119" s="257" t="s">
        <v>207</v>
      </c>
      <c r="C119" s="258"/>
      <c r="D119" s="258"/>
      <c r="E119" s="259"/>
      <c r="I119" s="191"/>
    </row>
    <row r="120" spans="1:9" ht="12.75">
      <c r="A120" s="270"/>
      <c r="B120" s="189" t="s">
        <v>276</v>
      </c>
      <c r="C120" s="190" t="s">
        <v>18</v>
      </c>
      <c r="D120" s="177"/>
      <c r="E120" s="178"/>
      <c r="I120" s="198">
        <v>2962</v>
      </c>
    </row>
    <row r="121" spans="1:9" ht="12.75">
      <c r="A121" s="270"/>
      <c r="B121" s="189" t="s">
        <v>21</v>
      </c>
      <c r="C121" s="190" t="s">
        <v>18</v>
      </c>
      <c r="D121" s="177"/>
      <c r="E121" s="178"/>
      <c r="I121" s="198"/>
    </row>
    <row r="122" spans="1:9" ht="12.75">
      <c r="A122" s="271"/>
      <c r="B122" s="189" t="s">
        <v>19</v>
      </c>
      <c r="C122" s="190" t="s">
        <v>18</v>
      </c>
      <c r="D122" s="177"/>
      <c r="E122" s="178"/>
      <c r="I122" s="198"/>
    </row>
    <row r="123" spans="1:9" ht="12.75">
      <c r="A123" s="260" t="s">
        <v>240</v>
      </c>
      <c r="B123" s="257" t="s">
        <v>79</v>
      </c>
      <c r="C123" s="258"/>
      <c r="D123" s="258"/>
      <c r="E123" s="259"/>
      <c r="I123" s="191"/>
    </row>
    <row r="124" spans="1:9" ht="12.75">
      <c r="A124" s="261"/>
      <c r="B124" s="189" t="s">
        <v>277</v>
      </c>
      <c r="C124" s="190" t="s">
        <v>80</v>
      </c>
      <c r="D124" s="177">
        <v>80.5</v>
      </c>
      <c r="E124" s="178">
        <f>D124/I124*100</f>
        <v>140.73426573426573</v>
      </c>
      <c r="I124" s="198">
        <v>57.2</v>
      </c>
    </row>
    <row r="125" spans="1:9" ht="12.75">
      <c r="A125" s="261"/>
      <c r="B125" s="189" t="s">
        <v>278</v>
      </c>
      <c r="C125" s="190" t="s">
        <v>80</v>
      </c>
      <c r="D125" s="177">
        <v>225.6</v>
      </c>
      <c r="E125" s="178">
        <f>D125/I125*100</f>
        <v>77.44593202883625</v>
      </c>
      <c r="I125" s="198">
        <v>291.3</v>
      </c>
    </row>
    <row r="126" spans="1:9" ht="12.75" customHeight="1" thickBot="1">
      <c r="A126" s="262"/>
      <c r="B126" s="106" t="s">
        <v>253</v>
      </c>
      <c r="C126" s="107" t="s">
        <v>80</v>
      </c>
      <c r="D126" s="108"/>
      <c r="E126" s="109"/>
      <c r="I126" s="207"/>
    </row>
    <row r="127" spans="1:5" ht="34.5" customHeight="1" thickBot="1">
      <c r="A127" s="263" t="s">
        <v>214</v>
      </c>
      <c r="B127" s="264"/>
      <c r="C127" s="264"/>
      <c r="D127" s="264"/>
      <c r="E127" s="265"/>
    </row>
    <row r="128" spans="1:9" ht="15" customHeight="1">
      <c r="A128" s="250" t="s">
        <v>69</v>
      </c>
      <c r="B128" s="110" t="s">
        <v>236</v>
      </c>
      <c r="C128" s="96" t="s">
        <v>18</v>
      </c>
      <c r="D128" s="241">
        <v>19459.31</v>
      </c>
      <c r="E128" s="144">
        <f>D128/H128*100</f>
        <v>88.23855363448264</v>
      </c>
      <c r="H128" s="208">
        <v>22053.07</v>
      </c>
      <c r="I128" s="138"/>
    </row>
    <row r="129" spans="1:11" ht="12.75">
      <c r="A129" s="251"/>
      <c r="B129" s="266" t="s">
        <v>85</v>
      </c>
      <c r="C129" s="266"/>
      <c r="D129" s="266"/>
      <c r="E129" s="266"/>
      <c r="H129" s="192"/>
      <c r="K129" s="53">
        <f>D130+D137+D143</f>
        <v>19459.309999999998</v>
      </c>
    </row>
    <row r="130" spans="1:9" ht="12.75">
      <c r="A130" s="251"/>
      <c r="B130" s="110" t="s">
        <v>218</v>
      </c>
      <c r="C130" s="96" t="s">
        <v>18</v>
      </c>
      <c r="D130" s="242">
        <v>5588.4</v>
      </c>
      <c r="E130" s="95">
        <f>D130/H130*100</f>
        <v>84.15276518722197</v>
      </c>
      <c r="H130" s="203">
        <v>6640.78</v>
      </c>
      <c r="I130" s="45"/>
    </row>
    <row r="131" spans="1:9" ht="12.75">
      <c r="A131" s="251"/>
      <c r="B131" s="74" t="s">
        <v>85</v>
      </c>
      <c r="C131" s="96"/>
      <c r="D131" s="45"/>
      <c r="E131" s="95"/>
      <c r="H131" s="203"/>
      <c r="I131" s="45"/>
    </row>
    <row r="132" spans="1:9" ht="12.75">
      <c r="A132" s="251"/>
      <c r="B132" s="74" t="s">
        <v>235</v>
      </c>
      <c r="C132" s="96" t="s">
        <v>18</v>
      </c>
      <c r="D132" s="242">
        <v>1211.87</v>
      </c>
      <c r="E132" s="95">
        <f aca="true" t="shared" si="2" ref="E132:E160">D132/H132*100</f>
        <v>82.44350109528278</v>
      </c>
      <c r="H132" s="203">
        <v>1469.94</v>
      </c>
      <c r="I132" s="45"/>
    </row>
    <row r="133" spans="1:9" ht="12.75" customHeight="1">
      <c r="A133" s="251"/>
      <c r="B133" s="74" t="s">
        <v>216</v>
      </c>
      <c r="C133" s="96" t="s">
        <v>18</v>
      </c>
      <c r="D133" s="45">
        <v>0</v>
      </c>
      <c r="E133" s="95"/>
      <c r="H133" s="203">
        <v>0</v>
      </c>
      <c r="I133" s="45"/>
    </row>
    <row r="134" spans="1:9" ht="12.75">
      <c r="A134" s="251"/>
      <c r="B134" s="74" t="s">
        <v>22</v>
      </c>
      <c r="C134" s="96" t="s">
        <v>18</v>
      </c>
      <c r="D134" s="242">
        <v>3645.94</v>
      </c>
      <c r="E134" s="95">
        <f t="shared" si="2"/>
        <v>80.03152143611312</v>
      </c>
      <c r="H134" s="203">
        <v>4555.63</v>
      </c>
      <c r="I134" s="45"/>
    </row>
    <row r="135" spans="1:9" ht="11.25" customHeight="1">
      <c r="A135" s="251"/>
      <c r="B135" s="74" t="s">
        <v>219</v>
      </c>
      <c r="C135" s="96" t="s">
        <v>18</v>
      </c>
      <c r="D135" s="45"/>
      <c r="E135" s="95"/>
      <c r="H135" s="203"/>
      <c r="I135" s="45"/>
    </row>
    <row r="136" spans="1:9" ht="27" customHeight="1">
      <c r="A136" s="251"/>
      <c r="B136" s="74" t="s">
        <v>237</v>
      </c>
      <c r="C136" s="96" t="s">
        <v>18</v>
      </c>
      <c r="D136" s="45">
        <v>0</v>
      </c>
      <c r="E136" s="95"/>
      <c r="H136" s="203">
        <v>0</v>
      </c>
      <c r="I136" s="45"/>
    </row>
    <row r="137" spans="1:9" ht="15" customHeight="1">
      <c r="A137" s="251"/>
      <c r="B137" s="110" t="s">
        <v>220</v>
      </c>
      <c r="C137" s="96" t="s">
        <v>18</v>
      </c>
      <c r="D137" s="242">
        <v>4399.73</v>
      </c>
      <c r="E137" s="95">
        <f t="shared" si="2"/>
        <v>163.7346442832634</v>
      </c>
      <c r="H137" s="203">
        <v>2687.11</v>
      </c>
      <c r="I137" s="45"/>
    </row>
    <row r="138" spans="1:9" ht="27" customHeight="1">
      <c r="A138" s="251"/>
      <c r="B138" s="74" t="s">
        <v>215</v>
      </c>
      <c r="C138" s="96" t="s">
        <v>18</v>
      </c>
      <c r="D138" s="242">
        <v>1295.23</v>
      </c>
      <c r="E138" s="95">
        <f t="shared" si="2"/>
        <v>138.89865951742627</v>
      </c>
      <c r="H138" s="203">
        <v>932.5</v>
      </c>
      <c r="I138" s="45"/>
    </row>
    <row r="139" spans="1:9" ht="27" customHeight="1">
      <c r="A139" s="251"/>
      <c r="B139" s="112" t="s">
        <v>89</v>
      </c>
      <c r="C139" s="96" t="s">
        <v>18</v>
      </c>
      <c r="D139" s="242">
        <v>1130.19</v>
      </c>
      <c r="E139" s="95">
        <f t="shared" si="2"/>
        <v>199.33155787580029</v>
      </c>
      <c r="H139" s="203">
        <v>566.99</v>
      </c>
      <c r="I139" s="45"/>
    </row>
    <row r="140" spans="1:9" ht="27" customHeight="1">
      <c r="A140" s="251"/>
      <c r="B140" s="111" t="s">
        <v>70</v>
      </c>
      <c r="C140" s="96" t="s">
        <v>18</v>
      </c>
      <c r="D140" s="242">
        <v>1974.31</v>
      </c>
      <c r="E140" s="95">
        <f t="shared" si="2"/>
        <v>169.37126287885934</v>
      </c>
      <c r="H140" s="203">
        <v>1165.67</v>
      </c>
      <c r="I140" s="45"/>
    </row>
    <row r="141" spans="1:9" ht="15.75" customHeight="1">
      <c r="A141" s="251"/>
      <c r="B141" s="45" t="s">
        <v>226</v>
      </c>
      <c r="C141" s="96" t="s">
        <v>18</v>
      </c>
      <c r="D141" s="45"/>
      <c r="E141" s="95"/>
      <c r="H141" s="203">
        <v>1.35</v>
      </c>
      <c r="I141" s="45"/>
    </row>
    <row r="142" spans="1:9" ht="12.75">
      <c r="A142" s="251"/>
      <c r="B142" s="112" t="s">
        <v>71</v>
      </c>
      <c r="C142" s="96" t="s">
        <v>18</v>
      </c>
      <c r="D142" s="45">
        <v>0</v>
      </c>
      <c r="E142" s="95"/>
      <c r="H142" s="203">
        <v>20.6</v>
      </c>
      <c r="I142" s="45"/>
    </row>
    <row r="143" spans="1:9" ht="28.5" customHeight="1">
      <c r="A143" s="251"/>
      <c r="B143" s="112" t="s">
        <v>229</v>
      </c>
      <c r="C143" s="96" t="s">
        <v>18</v>
      </c>
      <c r="D143" s="242">
        <v>9471.18</v>
      </c>
      <c r="E143" s="95">
        <f t="shared" si="2"/>
        <v>74.42865248271538</v>
      </c>
      <c r="H143" s="203">
        <v>12725.18</v>
      </c>
      <c r="I143" s="45"/>
    </row>
    <row r="144" spans="1:9" ht="11.25" customHeight="1">
      <c r="A144" s="252" t="s">
        <v>78</v>
      </c>
      <c r="B144" s="133" t="s">
        <v>94</v>
      </c>
      <c r="C144" s="96" t="s">
        <v>18</v>
      </c>
      <c r="D144" s="139">
        <v>18820.56</v>
      </c>
      <c r="E144" s="139">
        <f t="shared" si="2"/>
        <v>85.27747658677315</v>
      </c>
      <c r="H144" s="209">
        <v>22069.79</v>
      </c>
      <c r="I144" s="139"/>
    </row>
    <row r="145" spans="1:9" ht="12" customHeight="1">
      <c r="A145" s="251"/>
      <c r="B145" s="74" t="s">
        <v>23</v>
      </c>
      <c r="C145" s="96" t="s">
        <v>18</v>
      </c>
      <c r="D145" s="95">
        <v>4985.21</v>
      </c>
      <c r="E145" s="95">
        <f t="shared" si="2"/>
        <v>134.94365629119534</v>
      </c>
      <c r="H145" s="210">
        <v>3694.29</v>
      </c>
      <c r="I145" s="95"/>
    </row>
    <row r="146" spans="1:9" ht="12" customHeight="1">
      <c r="A146" s="251"/>
      <c r="B146" s="113" t="s">
        <v>168</v>
      </c>
      <c r="C146" s="96" t="s">
        <v>18</v>
      </c>
      <c r="D146" s="95">
        <v>119.96</v>
      </c>
      <c r="E146" s="95">
        <f t="shared" si="2"/>
        <v>115.31289051235221</v>
      </c>
      <c r="H146" s="210">
        <v>104.03</v>
      </c>
      <c r="I146" s="95"/>
    </row>
    <row r="147" spans="1:9" ht="25.5" customHeight="1">
      <c r="A147" s="251"/>
      <c r="B147" s="114" t="s">
        <v>169</v>
      </c>
      <c r="C147" s="96" t="s">
        <v>18</v>
      </c>
      <c r="D147" s="95">
        <v>62.39</v>
      </c>
      <c r="E147" s="95">
        <v>0</v>
      </c>
      <c r="H147" s="210">
        <v>76.48</v>
      </c>
      <c r="I147" s="95"/>
    </row>
    <row r="148" spans="1:9" ht="12" customHeight="1">
      <c r="A148" s="251"/>
      <c r="B148" s="113" t="s">
        <v>170</v>
      </c>
      <c r="C148" s="96" t="s">
        <v>18</v>
      </c>
      <c r="D148" s="95">
        <v>367.6</v>
      </c>
      <c r="E148" s="95">
        <f t="shared" si="2"/>
        <v>48.84984917143959</v>
      </c>
      <c r="H148" s="210">
        <v>752.51</v>
      </c>
      <c r="I148" s="95"/>
    </row>
    <row r="149" spans="1:9" ht="12" customHeight="1">
      <c r="A149" s="251"/>
      <c r="B149" s="113" t="s">
        <v>171</v>
      </c>
      <c r="C149" s="96" t="s">
        <v>18</v>
      </c>
      <c r="D149" s="95">
        <v>6273.94</v>
      </c>
      <c r="E149" s="95">
        <f t="shared" si="2"/>
        <v>121.09398674013954</v>
      </c>
      <c r="H149" s="210">
        <v>5181.05</v>
      </c>
      <c r="I149" s="95"/>
    </row>
    <row r="150" spans="1:9" ht="12.75">
      <c r="A150" s="251"/>
      <c r="B150" s="113" t="s">
        <v>217</v>
      </c>
      <c r="C150" s="96" t="s">
        <v>18</v>
      </c>
      <c r="D150" s="95"/>
      <c r="E150" s="95"/>
      <c r="H150" s="210"/>
      <c r="I150" s="95"/>
    </row>
    <row r="151" spans="1:9" ht="13.5" customHeight="1">
      <c r="A151" s="251"/>
      <c r="B151" s="113" t="s">
        <v>172</v>
      </c>
      <c r="C151" s="96" t="s">
        <v>18</v>
      </c>
      <c r="D151" s="95">
        <v>18</v>
      </c>
      <c r="E151" s="95"/>
      <c r="H151" s="210">
        <v>16.4</v>
      </c>
      <c r="I151" s="95"/>
    </row>
    <row r="152" spans="1:9" ht="12.75" customHeight="1">
      <c r="A152" s="251"/>
      <c r="B152" s="115" t="s">
        <v>254</v>
      </c>
      <c r="C152" s="96" t="s">
        <v>18</v>
      </c>
      <c r="D152" s="95">
        <v>4495.01</v>
      </c>
      <c r="E152" s="95">
        <f t="shared" si="2"/>
        <v>111.05206464969885</v>
      </c>
      <c r="H152" s="210">
        <v>4047.66</v>
      </c>
      <c r="I152" s="95"/>
    </row>
    <row r="153" spans="1:9" ht="12.75" customHeight="1">
      <c r="A153" s="251"/>
      <c r="B153" s="114" t="s">
        <v>255</v>
      </c>
      <c r="C153" s="96" t="s">
        <v>18</v>
      </c>
      <c r="D153" s="95"/>
      <c r="E153" s="95"/>
      <c r="H153" s="210"/>
      <c r="I153" s="95"/>
    </row>
    <row r="154" spans="1:9" ht="12.75" customHeight="1">
      <c r="A154" s="251"/>
      <c r="B154" s="114" t="s">
        <v>173</v>
      </c>
      <c r="C154" s="96" t="s">
        <v>18</v>
      </c>
      <c r="D154" s="95">
        <v>427.71</v>
      </c>
      <c r="E154" s="95">
        <f t="shared" si="2"/>
        <v>7.220562167637376</v>
      </c>
      <c r="H154" s="210">
        <v>5923.5</v>
      </c>
      <c r="I154" s="95"/>
    </row>
    <row r="155" spans="1:9" ht="12.75" customHeight="1">
      <c r="A155" s="251"/>
      <c r="B155" s="114" t="s">
        <v>256</v>
      </c>
      <c r="C155" s="96" t="s">
        <v>18</v>
      </c>
      <c r="D155" s="95">
        <v>2070.75</v>
      </c>
      <c r="E155" s="95">
        <f t="shared" si="2"/>
        <v>91.06721140610502</v>
      </c>
      <c r="H155" s="210">
        <v>2273.87</v>
      </c>
      <c r="I155" s="95"/>
    </row>
    <row r="156" spans="1:9" ht="13.5" customHeight="1">
      <c r="A156" s="251"/>
      <c r="B156" s="114" t="s">
        <v>260</v>
      </c>
      <c r="C156" s="96" t="s">
        <v>18</v>
      </c>
      <c r="D156" s="95"/>
      <c r="E156" s="95"/>
      <c r="H156" s="210"/>
      <c r="I156" s="95"/>
    </row>
    <row r="157" spans="1:9" ht="13.5" customHeight="1">
      <c r="A157" s="251"/>
      <c r="B157" s="114" t="s">
        <v>257</v>
      </c>
      <c r="C157" s="96" t="s">
        <v>18</v>
      </c>
      <c r="D157" s="95"/>
      <c r="E157" s="95"/>
      <c r="H157" s="210"/>
      <c r="I157" s="95"/>
    </row>
    <row r="158" spans="1:9" ht="26.25" customHeight="1">
      <c r="A158" s="251"/>
      <c r="B158" s="116" t="s">
        <v>258</v>
      </c>
      <c r="C158" s="96" t="s">
        <v>18</v>
      </c>
      <c r="D158" s="95"/>
      <c r="E158" s="95"/>
      <c r="H158" s="210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3243.2183333333337</v>
      </c>
      <c r="E159" s="95">
        <f t="shared" si="2"/>
        <v>88.23855363448264</v>
      </c>
      <c r="H159" s="210">
        <f>H128/6</f>
        <v>3675.5116666666668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3136.76</v>
      </c>
      <c r="E160" s="95">
        <f t="shared" si="2"/>
        <v>85.27747658677313</v>
      </c>
      <c r="H160" s="210">
        <f>H144/6</f>
        <v>3678.2983333333336</v>
      </c>
      <c r="I160" s="95"/>
    </row>
    <row r="161" spans="1:8" ht="19.5" customHeight="1" thickBot="1">
      <c r="A161" s="117"/>
      <c r="B161" s="248" t="s">
        <v>238</v>
      </c>
      <c r="C161" s="248"/>
      <c r="D161" s="248"/>
      <c r="E161" s="249"/>
      <c r="H161" s="130"/>
    </row>
    <row r="162" spans="1:9" ht="42.75" customHeight="1" thickBot="1">
      <c r="A162" s="67" t="s">
        <v>72</v>
      </c>
      <c r="B162" s="118" t="s">
        <v>314</v>
      </c>
      <c r="C162" s="119" t="s">
        <v>34</v>
      </c>
      <c r="D162" s="181">
        <v>6.6</v>
      </c>
      <c r="E162" s="140">
        <f>D162/I162*100</f>
        <v>109.99999999999999</v>
      </c>
      <c r="H162" s="130">
        <v>6</v>
      </c>
      <c r="I162" s="1">
        <v>6</v>
      </c>
    </row>
    <row r="163" spans="1:8" ht="21" customHeight="1" thickBot="1">
      <c r="A163" s="253" t="s">
        <v>213</v>
      </c>
      <c r="B163" s="254"/>
      <c r="C163" s="254"/>
      <c r="D163" s="254"/>
      <c r="E163" s="255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70" t="s">
        <v>337</v>
      </c>
      <c r="E164" s="243" t="s">
        <v>338</v>
      </c>
      <c r="F164" s="171"/>
      <c r="G164" s="172"/>
      <c r="H164" s="173"/>
      <c r="I164" s="170">
        <v>20.47</v>
      </c>
    </row>
    <row r="165" spans="1:11" ht="15.75" customHeight="1">
      <c r="A165" s="121"/>
      <c r="B165" s="122" t="s">
        <v>231</v>
      </c>
      <c r="C165" s="81" t="s">
        <v>36</v>
      </c>
      <c r="D165" s="174" t="s">
        <v>339</v>
      </c>
      <c r="E165" s="244" t="s">
        <v>340</v>
      </c>
      <c r="F165" s="171"/>
      <c r="G165" s="172"/>
      <c r="H165" s="172"/>
      <c r="I165" s="174" t="s">
        <v>313</v>
      </c>
      <c r="K165" s="162"/>
    </row>
    <row r="166" spans="1:9" ht="15" customHeight="1">
      <c r="A166" s="123" t="s">
        <v>243</v>
      </c>
      <c r="B166" s="105" t="s">
        <v>37</v>
      </c>
      <c r="C166" s="124" t="s">
        <v>38</v>
      </c>
      <c r="D166" s="175">
        <v>10</v>
      </c>
      <c r="E166" s="176">
        <v>100</v>
      </c>
      <c r="F166" s="171"/>
      <c r="G166" s="172"/>
      <c r="H166" s="172"/>
      <c r="I166" s="211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77">
        <v>3.17</v>
      </c>
      <c r="E167" s="178">
        <v>90.6</v>
      </c>
      <c r="F167" s="171"/>
      <c r="G167" s="172"/>
      <c r="H167" s="172"/>
      <c r="I167" s="212">
        <v>1.11</v>
      </c>
    </row>
    <row r="168" spans="1:9" ht="25.5">
      <c r="A168" s="73" t="s">
        <v>245</v>
      </c>
      <c r="B168" s="84" t="s">
        <v>97</v>
      </c>
      <c r="C168" s="81" t="s">
        <v>33</v>
      </c>
      <c r="D168" s="177">
        <v>33.3</v>
      </c>
      <c r="E168" s="178">
        <v>141.7</v>
      </c>
      <c r="I168" s="198">
        <v>23.5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82">
        <v>93.7</v>
      </c>
      <c r="E169" s="83">
        <v>98.6</v>
      </c>
      <c r="I169" s="198">
        <v>95</v>
      </c>
    </row>
    <row r="170" spans="1:9" ht="39.75" customHeight="1">
      <c r="A170" s="252" t="s">
        <v>247</v>
      </c>
      <c r="B170" s="87" t="s">
        <v>232</v>
      </c>
      <c r="C170" s="81" t="s">
        <v>33</v>
      </c>
      <c r="D170" s="82">
        <v>77.3</v>
      </c>
      <c r="E170" s="83">
        <v>100.7</v>
      </c>
      <c r="I170" s="198">
        <v>76.8</v>
      </c>
    </row>
    <row r="171" spans="1:9" ht="16.5" customHeight="1">
      <c r="A171" s="256"/>
      <c r="B171" s="245" t="s">
        <v>85</v>
      </c>
      <c r="C171" s="246"/>
      <c r="D171" s="246"/>
      <c r="E171" s="247"/>
      <c r="I171" s="191"/>
    </row>
    <row r="172" spans="1:9" ht="13.5" customHeight="1">
      <c r="A172" s="256"/>
      <c r="B172" s="87" t="s">
        <v>42</v>
      </c>
      <c r="C172" s="81" t="s">
        <v>33</v>
      </c>
      <c r="D172" s="82">
        <v>100</v>
      </c>
      <c r="E172" s="83">
        <v>100.3</v>
      </c>
      <c r="I172" s="198">
        <v>99.7</v>
      </c>
    </row>
    <row r="173" spans="1:9" ht="12.75" customHeight="1">
      <c r="A173" s="256"/>
      <c r="B173" s="87" t="s">
        <v>43</v>
      </c>
      <c r="C173" s="81" t="s">
        <v>33</v>
      </c>
      <c r="D173" s="82">
        <v>87.3</v>
      </c>
      <c r="E173" s="83">
        <v>94.5</v>
      </c>
      <c r="I173" s="198">
        <v>92.4</v>
      </c>
    </row>
    <row r="174" spans="1:9" ht="12" customHeight="1">
      <c r="A174" s="256"/>
      <c r="B174" s="87" t="s">
        <v>44</v>
      </c>
      <c r="C174" s="81" t="s">
        <v>33</v>
      </c>
      <c r="D174" s="82">
        <v>62.3</v>
      </c>
      <c r="E174" s="83">
        <v>100</v>
      </c>
      <c r="I174" s="198">
        <v>62.3</v>
      </c>
    </row>
    <row r="175" spans="1:9" ht="11.25" customHeight="1">
      <c r="A175" s="256"/>
      <c r="B175" s="87" t="s">
        <v>45</v>
      </c>
      <c r="C175" s="81" t="s">
        <v>47</v>
      </c>
      <c r="D175" s="82">
        <v>56.2</v>
      </c>
      <c r="E175" s="83">
        <v>104.1</v>
      </c>
      <c r="I175" s="198">
        <v>54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82">
        <v>58</v>
      </c>
      <c r="E176" s="83">
        <v>88.5</v>
      </c>
      <c r="I176" s="198" t="s">
        <v>326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82"/>
      <c r="E177" s="83"/>
      <c r="I177" s="198"/>
    </row>
    <row r="178" spans="1:9" ht="27.75" customHeight="1">
      <c r="A178" s="123" t="s">
        <v>250</v>
      </c>
      <c r="B178" s="87" t="s">
        <v>101</v>
      </c>
      <c r="C178" s="81" t="s">
        <v>34</v>
      </c>
      <c r="D178" s="82">
        <v>0.48</v>
      </c>
      <c r="E178" s="83">
        <v>53.9</v>
      </c>
      <c r="I178" s="198">
        <v>0.89</v>
      </c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1"/>
      <c r="E179" s="142"/>
      <c r="I179" s="213"/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C14" sqref="C14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305" t="s">
        <v>103</v>
      </c>
      <c r="D1" s="305"/>
    </row>
    <row r="2" spans="1:4" ht="15.75">
      <c r="A2" s="8"/>
      <c r="B2" s="11"/>
      <c r="C2" s="7"/>
      <c r="D2" s="7"/>
    </row>
    <row r="3" spans="1:4" ht="15" customHeight="1">
      <c r="A3" s="306" t="s">
        <v>104</v>
      </c>
      <c r="B3" s="306"/>
      <c r="C3" s="307"/>
      <c r="D3" s="307"/>
    </row>
    <row r="4" spans="1:4" ht="15">
      <c r="A4" s="307"/>
      <c r="B4" s="307"/>
      <c r="C4" s="307"/>
      <c r="D4" s="307"/>
    </row>
    <row r="5" spans="1:4" ht="21" customHeight="1">
      <c r="A5" s="308" t="s">
        <v>262</v>
      </c>
      <c r="B5" s="308"/>
      <c r="C5" s="308"/>
      <c r="D5" s="308"/>
    </row>
    <row r="6" spans="1:4" ht="21" customHeight="1">
      <c r="A6" s="308" t="s">
        <v>263</v>
      </c>
      <c r="B6" s="308"/>
      <c r="C6" s="308"/>
      <c r="D6" s="308"/>
    </row>
    <row r="7" spans="1:4" ht="21" customHeight="1">
      <c r="A7" s="308"/>
      <c r="B7" s="308"/>
      <c r="C7" s="308"/>
      <c r="D7" s="308"/>
    </row>
    <row r="8" spans="1:4" ht="15.75">
      <c r="A8" s="309" t="s">
        <v>327</v>
      </c>
      <c r="B8" s="309"/>
      <c r="C8" s="309"/>
      <c r="D8" s="309"/>
    </row>
    <row r="9" spans="1:4" ht="12.75" customHeight="1">
      <c r="A9" s="150"/>
      <c r="B9" s="151"/>
      <c r="C9" s="152"/>
      <c r="D9" s="152"/>
    </row>
    <row r="10" spans="1:4" ht="60.75" customHeight="1">
      <c r="A10" s="9"/>
      <c r="B10" s="12" t="s">
        <v>82</v>
      </c>
      <c r="C10" s="153" t="s">
        <v>105</v>
      </c>
      <c r="D10" s="154" t="s">
        <v>200</v>
      </c>
    </row>
    <row r="11" spans="1:4" ht="25.5">
      <c r="A11" s="155" t="s">
        <v>154</v>
      </c>
      <c r="B11" s="156" t="s">
        <v>34</v>
      </c>
      <c r="C11" s="157">
        <v>151.5</v>
      </c>
      <c r="D11" s="158" t="s">
        <v>331</v>
      </c>
    </row>
    <row r="12" spans="1:4" ht="15">
      <c r="A12" s="159" t="s">
        <v>107</v>
      </c>
      <c r="B12" s="160" t="s">
        <v>3</v>
      </c>
      <c r="C12" s="157">
        <v>102</v>
      </c>
      <c r="D12" s="158" t="s">
        <v>332</v>
      </c>
    </row>
    <row r="13" spans="1:4" ht="15">
      <c r="A13" s="159" t="s">
        <v>108</v>
      </c>
      <c r="B13" s="160" t="s">
        <v>46</v>
      </c>
      <c r="C13" s="157">
        <v>0</v>
      </c>
      <c r="D13" s="158"/>
    </row>
    <row r="14" spans="1:4" ht="15">
      <c r="A14" s="155" t="s">
        <v>109</v>
      </c>
      <c r="B14" s="156" t="s">
        <v>17</v>
      </c>
      <c r="C14" s="179">
        <v>30113</v>
      </c>
      <c r="D14" s="158" t="s">
        <v>322</v>
      </c>
    </row>
    <row r="15" spans="1:4" ht="38.25">
      <c r="A15" s="155" t="s">
        <v>106</v>
      </c>
      <c r="B15" s="156" t="s">
        <v>265</v>
      </c>
      <c r="C15" s="180">
        <v>10561461</v>
      </c>
      <c r="D15" s="158" t="s">
        <v>333</v>
      </c>
    </row>
    <row r="16" spans="1:4" ht="15">
      <c r="A16" s="159" t="s">
        <v>264</v>
      </c>
      <c r="B16" s="160" t="s">
        <v>265</v>
      </c>
      <c r="C16" s="180">
        <f>C15</f>
        <v>10561461</v>
      </c>
      <c r="D16" s="180" t="str">
        <f>D15</f>
        <v>112,3</v>
      </c>
    </row>
    <row r="17" spans="1:4" ht="15">
      <c r="A17" s="159"/>
      <c r="B17" s="160"/>
      <c r="C17" s="180"/>
      <c r="D17" s="158"/>
    </row>
    <row r="18" spans="1:4" ht="15">
      <c r="A18" s="159"/>
      <c r="B18" s="160"/>
      <c r="C18" s="180"/>
      <c r="D18" s="158"/>
    </row>
    <row r="19" spans="1:4" ht="15">
      <c r="A19" s="159" t="s">
        <v>182</v>
      </c>
      <c r="B19" s="160" t="s">
        <v>18</v>
      </c>
      <c r="C19" s="180"/>
      <c r="D19" s="158"/>
    </row>
    <row r="20" spans="1:4" ht="15">
      <c r="A20" s="159" t="s">
        <v>160</v>
      </c>
      <c r="B20" s="160"/>
      <c r="C20" s="180">
        <v>77438</v>
      </c>
      <c r="D20" s="158" t="s">
        <v>334</v>
      </c>
    </row>
    <row r="21" spans="1:4" ht="15">
      <c r="A21" s="159" t="s">
        <v>161</v>
      </c>
      <c r="B21" s="160"/>
      <c r="C21" s="180">
        <v>197441</v>
      </c>
      <c r="D21" s="158" t="s">
        <v>335</v>
      </c>
    </row>
    <row r="22" spans="1:4" ht="15">
      <c r="A22" s="159" t="s">
        <v>233</v>
      </c>
      <c r="B22" s="160"/>
      <c r="C22" s="180"/>
      <c r="D22" s="158"/>
    </row>
    <row r="23" spans="1:4" ht="15">
      <c r="A23" s="159" t="s">
        <v>234</v>
      </c>
      <c r="B23" s="160"/>
      <c r="C23" s="180">
        <v>0</v>
      </c>
      <c r="D23" s="158"/>
    </row>
    <row r="24" spans="1:4" ht="15">
      <c r="A24" s="159" t="s">
        <v>162</v>
      </c>
      <c r="B24" s="160" t="s">
        <v>18</v>
      </c>
      <c r="C24" s="180">
        <v>3058</v>
      </c>
      <c r="D24" s="158" t="s">
        <v>336</v>
      </c>
    </row>
    <row r="25" spans="1:4" ht="15">
      <c r="A25" s="159" t="s">
        <v>166</v>
      </c>
      <c r="B25" s="160" t="s">
        <v>18</v>
      </c>
      <c r="C25" s="179">
        <v>0</v>
      </c>
      <c r="D25" s="158" t="s">
        <v>323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305" t="s">
        <v>110</v>
      </c>
      <c r="E1" s="310"/>
    </row>
    <row r="3" spans="1:5" ht="28.5" customHeight="1">
      <c r="A3" s="311" t="s">
        <v>111</v>
      </c>
      <c r="B3" s="311"/>
      <c r="C3" s="311"/>
      <c r="D3" s="311"/>
      <c r="E3" s="311"/>
    </row>
    <row r="4" spans="2:5" ht="15.75" hidden="1">
      <c r="B4" s="16" t="s">
        <v>112</v>
      </c>
      <c r="C4" s="16"/>
      <c r="D4" s="312" t="s">
        <v>113</v>
      </c>
      <c r="E4" s="313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315" t="s">
        <v>140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5.75">
      <c r="A3" s="316" t="s">
        <v>151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5.75" customHeight="1">
      <c r="A4" s="317" t="s">
        <v>152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3"/>
    </row>
    <row r="5" spans="1:13" ht="15.75">
      <c r="A5" s="317" t="s">
        <v>163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18"/>
      <c r="K6" s="318"/>
      <c r="L6" s="38"/>
      <c r="M6" s="33"/>
    </row>
    <row r="7" spans="1:13" ht="78.75" customHeight="1" thickBot="1">
      <c r="A7" s="320" t="s">
        <v>146</v>
      </c>
      <c r="B7" s="322" t="s">
        <v>147</v>
      </c>
      <c r="C7" s="320" t="s">
        <v>148</v>
      </c>
      <c r="D7" s="322" t="s">
        <v>149</v>
      </c>
      <c r="E7" s="325" t="s">
        <v>174</v>
      </c>
      <c r="F7" s="326"/>
      <c r="G7" s="325" t="s">
        <v>175</v>
      </c>
      <c r="H7" s="326"/>
      <c r="I7" s="43" t="s">
        <v>198</v>
      </c>
      <c r="J7" s="325" t="s">
        <v>176</v>
      </c>
      <c r="K7" s="326"/>
      <c r="L7" s="320" t="s">
        <v>150</v>
      </c>
      <c r="M7" s="33"/>
    </row>
    <row r="8" spans="1:13" ht="16.5" thickBot="1">
      <c r="A8" s="321"/>
      <c r="B8" s="323"/>
      <c r="C8" s="321"/>
      <c r="D8" s="323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321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314" t="s">
        <v>190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  <row r="30" spans="1:13" ht="15.75">
      <c r="A30" s="324" t="s">
        <v>145</v>
      </c>
      <c r="B30" s="324"/>
      <c r="C30" s="324"/>
      <c r="D30" s="324"/>
      <c r="E30" s="324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319" t="s">
        <v>177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</row>
    <row r="32" spans="1:13" ht="15.75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80" zoomScalePageLayoutView="0" workbookViewId="0" topLeftCell="A1">
      <selection activeCell="E12" sqref="E12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327" t="s">
        <v>188</v>
      </c>
      <c r="C5" s="327"/>
      <c r="D5" s="327"/>
    </row>
    <row r="6" spans="2:4" ht="15.75">
      <c r="B6" s="49" t="s">
        <v>328</v>
      </c>
      <c r="C6" s="61"/>
      <c r="D6" s="59"/>
    </row>
    <row r="7" ht="13.5" thickBot="1"/>
    <row r="8" spans="1:5" ht="12.75" customHeight="1">
      <c r="A8" s="336" t="s">
        <v>189</v>
      </c>
      <c r="B8" s="337"/>
      <c r="C8" s="334" t="s">
        <v>185</v>
      </c>
      <c r="D8" s="335"/>
      <c r="E8" s="328" t="s">
        <v>197</v>
      </c>
    </row>
    <row r="9" spans="1:5" ht="57.75" customHeight="1">
      <c r="A9" s="338"/>
      <c r="B9" s="339"/>
      <c r="C9" s="62" t="s">
        <v>316</v>
      </c>
      <c r="D9" s="56" t="s">
        <v>329</v>
      </c>
      <c r="E9" s="329"/>
    </row>
    <row r="10" spans="1:5" ht="12.75" customHeight="1">
      <c r="A10" s="340" t="s">
        <v>183</v>
      </c>
      <c r="B10" s="168" t="s">
        <v>184</v>
      </c>
      <c r="C10" s="330" t="s">
        <v>312</v>
      </c>
      <c r="D10" s="332" t="s">
        <v>311</v>
      </c>
      <c r="E10" s="329"/>
    </row>
    <row r="11" spans="1:5" ht="13.5" thickBot="1">
      <c r="A11" s="341"/>
      <c r="B11" s="169"/>
      <c r="C11" s="331"/>
      <c r="D11" s="333"/>
      <c r="E11" s="329"/>
    </row>
    <row r="12" spans="1:5" ht="102">
      <c r="A12" s="214" t="s">
        <v>279</v>
      </c>
      <c r="B12" s="215" t="s">
        <v>270</v>
      </c>
      <c r="C12" s="216">
        <v>150000</v>
      </c>
      <c r="D12" s="217">
        <v>7147.49</v>
      </c>
      <c r="E12" s="218" t="s">
        <v>280</v>
      </c>
    </row>
    <row r="13" spans="1:5" ht="56.25">
      <c r="A13" s="214" t="s">
        <v>281</v>
      </c>
      <c r="B13" s="219"/>
      <c r="C13" s="220">
        <v>1030803</v>
      </c>
      <c r="D13" s="221">
        <v>0</v>
      </c>
      <c r="E13" s="222" t="s">
        <v>282</v>
      </c>
    </row>
    <row r="14" spans="1:5" ht="56.25">
      <c r="A14" s="214"/>
      <c r="B14" s="219"/>
      <c r="C14" s="220">
        <v>148000</v>
      </c>
      <c r="D14" s="221">
        <v>15000</v>
      </c>
      <c r="E14" s="222" t="s">
        <v>317</v>
      </c>
    </row>
    <row r="15" spans="1:5" ht="56.25">
      <c r="A15" s="214"/>
      <c r="B15" s="219"/>
      <c r="C15" s="220">
        <v>2000</v>
      </c>
      <c r="D15" s="221">
        <v>0</v>
      </c>
      <c r="E15" s="222" t="s">
        <v>283</v>
      </c>
    </row>
    <row r="16" spans="1:5" ht="56.25">
      <c r="A16" s="214"/>
      <c r="B16" s="219"/>
      <c r="C16" s="220">
        <v>20000</v>
      </c>
      <c r="D16" s="221">
        <v>0</v>
      </c>
      <c r="E16" s="222" t="s">
        <v>284</v>
      </c>
    </row>
    <row r="17" spans="1:5" ht="13.5" thickBot="1">
      <c r="A17" s="214"/>
      <c r="B17" s="219"/>
      <c r="C17" s="223">
        <f>SUM(C12:C16)</f>
        <v>1350803</v>
      </c>
      <c r="D17" s="224">
        <f>SUM(D12:D16)</f>
        <v>22147.489999999998</v>
      </c>
      <c r="E17" s="225"/>
    </row>
    <row r="18" spans="1:5" ht="78.75">
      <c r="A18" s="214"/>
      <c r="B18" s="219"/>
      <c r="C18" s="216">
        <v>276000</v>
      </c>
      <c r="D18" s="217">
        <v>62389.7</v>
      </c>
      <c r="E18" s="218" t="s">
        <v>285</v>
      </c>
    </row>
    <row r="19" spans="1:5" ht="67.5">
      <c r="A19" s="214"/>
      <c r="B19" s="219"/>
      <c r="C19" s="220">
        <v>220000</v>
      </c>
      <c r="D19" s="221">
        <v>5700</v>
      </c>
      <c r="E19" s="222" t="s">
        <v>286</v>
      </c>
    </row>
    <row r="20" spans="1:5" ht="13.5" thickBot="1">
      <c r="A20" s="214"/>
      <c r="B20" s="219"/>
      <c r="C20" s="223">
        <f>SUM(C18:C19)</f>
        <v>496000</v>
      </c>
      <c r="D20" s="224">
        <f>SUM(D18:D19)</f>
        <v>68089.7</v>
      </c>
      <c r="E20" s="225"/>
    </row>
    <row r="21" spans="1:5" ht="56.25">
      <c r="A21" s="214"/>
      <c r="B21" s="219"/>
      <c r="C21" s="216">
        <v>100000</v>
      </c>
      <c r="D21" s="217">
        <v>0</v>
      </c>
      <c r="E21" s="218" t="s">
        <v>287</v>
      </c>
    </row>
    <row r="22" spans="1:5" ht="56.25">
      <c r="A22" s="214"/>
      <c r="B22" s="219"/>
      <c r="C22" s="220">
        <v>500000</v>
      </c>
      <c r="D22" s="221">
        <v>352600</v>
      </c>
      <c r="E22" s="222" t="s">
        <v>288</v>
      </c>
    </row>
    <row r="23" spans="1:5" ht="56.25">
      <c r="A23" s="214"/>
      <c r="B23" s="219"/>
      <c r="C23" s="220">
        <v>100000</v>
      </c>
      <c r="D23" s="221">
        <v>0</v>
      </c>
      <c r="E23" s="222" t="s">
        <v>318</v>
      </c>
    </row>
    <row r="24" spans="1:5" ht="45">
      <c r="A24" s="214"/>
      <c r="B24" s="219"/>
      <c r="C24" s="220">
        <v>700000</v>
      </c>
      <c r="D24" s="221">
        <v>0</v>
      </c>
      <c r="E24" s="222" t="s">
        <v>319</v>
      </c>
    </row>
    <row r="25" spans="1:5" ht="56.25">
      <c r="A25" s="214"/>
      <c r="B25" s="219"/>
      <c r="C25" s="220">
        <v>2399100</v>
      </c>
      <c r="D25" s="221">
        <v>0</v>
      </c>
      <c r="E25" s="222" t="s">
        <v>289</v>
      </c>
    </row>
    <row r="26" spans="1:5" ht="67.5">
      <c r="A26" s="214"/>
      <c r="B26" s="219"/>
      <c r="C26" s="220">
        <v>960000</v>
      </c>
      <c r="D26" s="221">
        <v>0</v>
      </c>
      <c r="E26" s="222" t="s">
        <v>290</v>
      </c>
    </row>
    <row r="27" spans="1:5" ht="13.5" thickBot="1">
      <c r="A27" s="214"/>
      <c r="B27" s="219"/>
      <c r="C27" s="223">
        <f>SUM(C21:C26)</f>
        <v>4759100</v>
      </c>
      <c r="D27" s="224">
        <f>SUM(D21:D26)</f>
        <v>352600</v>
      </c>
      <c r="E27" s="225"/>
    </row>
    <row r="28" spans="1:5" ht="56.25">
      <c r="A28" s="214"/>
      <c r="B28" s="219"/>
      <c r="C28" s="216">
        <v>5820000</v>
      </c>
      <c r="D28" s="217">
        <v>2737127.14</v>
      </c>
      <c r="E28" s="218" t="s">
        <v>291</v>
      </c>
    </row>
    <row r="29" spans="1:5" ht="45">
      <c r="A29" s="226"/>
      <c r="B29" s="226"/>
      <c r="C29" s="220">
        <v>559400</v>
      </c>
      <c r="D29" s="221">
        <v>189530.97</v>
      </c>
      <c r="E29" s="222" t="s">
        <v>292</v>
      </c>
    </row>
    <row r="30" spans="1:5" ht="45">
      <c r="A30" s="226"/>
      <c r="B30" s="226"/>
      <c r="C30" s="220">
        <v>1284830</v>
      </c>
      <c r="D30" s="221">
        <v>517414.18</v>
      </c>
      <c r="E30" s="222" t="s">
        <v>293</v>
      </c>
    </row>
    <row r="31" spans="1:5" ht="56.25">
      <c r="A31" s="226"/>
      <c r="B31" s="226"/>
      <c r="C31" s="220">
        <v>2650000</v>
      </c>
      <c r="D31" s="221">
        <v>1898913.95</v>
      </c>
      <c r="E31" s="222" t="s">
        <v>294</v>
      </c>
    </row>
    <row r="32" spans="1:5" ht="56.25">
      <c r="A32" s="226"/>
      <c r="B32" s="227"/>
      <c r="C32" s="220">
        <v>10000</v>
      </c>
      <c r="D32" s="221">
        <v>8070</v>
      </c>
      <c r="E32" s="222" t="s">
        <v>295</v>
      </c>
    </row>
    <row r="33" spans="1:5" ht="56.25">
      <c r="A33" s="226"/>
      <c r="B33" s="226"/>
      <c r="C33" s="220">
        <v>220000</v>
      </c>
      <c r="D33" s="221">
        <v>111681.61</v>
      </c>
      <c r="E33" s="222" t="s">
        <v>296</v>
      </c>
    </row>
    <row r="34" spans="1:5" ht="45">
      <c r="A34" s="226"/>
      <c r="B34" s="226"/>
      <c r="C34" s="220">
        <v>995000</v>
      </c>
      <c r="D34" s="221">
        <v>222568.6</v>
      </c>
      <c r="E34" s="222" t="s">
        <v>297</v>
      </c>
    </row>
    <row r="35" spans="1:5" ht="67.5">
      <c r="A35" s="226"/>
      <c r="B35" s="226"/>
      <c r="C35" s="220">
        <v>980000</v>
      </c>
      <c r="D35" s="221">
        <v>407134.15</v>
      </c>
      <c r="E35" s="222" t="s">
        <v>298</v>
      </c>
    </row>
    <row r="36" spans="1:5" ht="45">
      <c r="A36" s="226"/>
      <c r="B36" s="226"/>
      <c r="C36" s="220">
        <v>40000</v>
      </c>
      <c r="D36" s="221">
        <v>0</v>
      </c>
      <c r="E36" s="222" t="s">
        <v>299</v>
      </c>
    </row>
    <row r="37" spans="1:5" ht="45">
      <c r="A37" s="226"/>
      <c r="B37" s="226"/>
      <c r="C37" s="220">
        <v>100000</v>
      </c>
      <c r="D37" s="221">
        <v>0</v>
      </c>
      <c r="E37" s="222" t="s">
        <v>330</v>
      </c>
    </row>
    <row r="38" spans="1:5" ht="67.5">
      <c r="A38" s="226"/>
      <c r="B38" s="226"/>
      <c r="C38" s="220">
        <v>326000</v>
      </c>
      <c r="D38" s="221">
        <v>0</v>
      </c>
      <c r="E38" s="222" t="s">
        <v>300</v>
      </c>
    </row>
    <row r="39" spans="1:5" ht="13.5" thickBot="1">
      <c r="A39" s="226"/>
      <c r="B39" s="226"/>
      <c r="C39" s="223">
        <f>SUM(C28:C38)</f>
        <v>12985230</v>
      </c>
      <c r="D39" s="224">
        <f>SUM(D28:D38)</f>
        <v>6092440.600000001</v>
      </c>
      <c r="E39" s="225"/>
    </row>
    <row r="40" spans="1:5" ht="56.25">
      <c r="A40" s="226"/>
      <c r="B40" s="226"/>
      <c r="C40" s="216">
        <v>4229606</v>
      </c>
      <c r="D40" s="217">
        <v>2279735.9</v>
      </c>
      <c r="E40" s="218" t="s">
        <v>301</v>
      </c>
    </row>
    <row r="41" spans="1:5" ht="56.25">
      <c r="A41" s="226"/>
      <c r="B41" s="226"/>
      <c r="C41" s="220">
        <v>1446359</v>
      </c>
      <c r="D41" s="221">
        <v>642472.86</v>
      </c>
      <c r="E41" s="222" t="s">
        <v>302</v>
      </c>
    </row>
    <row r="42" spans="1:5" ht="56.25">
      <c r="A42" s="226"/>
      <c r="B42" s="226"/>
      <c r="C42" s="220">
        <v>454000</v>
      </c>
      <c r="D42" s="221">
        <v>281791.68</v>
      </c>
      <c r="E42" s="222" t="s">
        <v>303</v>
      </c>
    </row>
    <row r="43" spans="1:5" ht="56.25">
      <c r="A43" s="226"/>
      <c r="B43" s="226"/>
      <c r="C43" s="220">
        <v>140000</v>
      </c>
      <c r="D43" s="221">
        <v>100000</v>
      </c>
      <c r="E43" s="222" t="s">
        <v>305</v>
      </c>
    </row>
    <row r="44" spans="1:5" ht="56.25">
      <c r="A44" s="226"/>
      <c r="B44" s="226"/>
      <c r="C44" s="220">
        <v>3354800</v>
      </c>
      <c r="D44" s="221">
        <v>1191206.84</v>
      </c>
      <c r="E44" s="222" t="s">
        <v>304</v>
      </c>
    </row>
    <row r="45" spans="1:5" ht="13.5" thickBot="1">
      <c r="A45" s="226"/>
      <c r="B45" s="226"/>
      <c r="C45" s="223">
        <f>SUM(C40:C44)</f>
        <v>9624765</v>
      </c>
      <c r="D45" s="224">
        <f>SUM(D40:D44)</f>
        <v>4495207.28</v>
      </c>
      <c r="E45" s="225"/>
    </row>
    <row r="46" spans="1:5" ht="56.25">
      <c r="A46" s="226"/>
      <c r="B46" s="226"/>
      <c r="C46" s="216">
        <v>4382000</v>
      </c>
      <c r="D46" s="217">
        <v>1924364.73</v>
      </c>
      <c r="E46" s="218" t="s">
        <v>306</v>
      </c>
    </row>
    <row r="47" spans="1:5" ht="56.25">
      <c r="A47" s="226"/>
      <c r="B47" s="226"/>
      <c r="C47" s="220">
        <v>308000</v>
      </c>
      <c r="D47" s="221">
        <v>146687.18</v>
      </c>
      <c r="E47" s="222" t="s">
        <v>307</v>
      </c>
    </row>
    <row r="48" spans="1:5" ht="67.5">
      <c r="A48" s="226"/>
      <c r="B48" s="226"/>
      <c r="C48" s="220">
        <v>147093</v>
      </c>
      <c r="D48" s="221">
        <v>18000</v>
      </c>
      <c r="E48" s="222" t="s">
        <v>308</v>
      </c>
    </row>
    <row r="49" spans="1:5" ht="13.5" thickBot="1">
      <c r="A49" s="226"/>
      <c r="B49" s="226"/>
      <c r="C49" s="223">
        <f>SUM(C46:C48)</f>
        <v>4837093</v>
      </c>
      <c r="D49" s="224">
        <f>SUM(D46:D48)</f>
        <v>2089051.91</v>
      </c>
      <c r="E49" s="225"/>
    </row>
    <row r="50" spans="1:5" ht="67.5">
      <c r="A50" s="161"/>
      <c r="B50" s="226"/>
      <c r="C50" s="216">
        <v>200000</v>
      </c>
      <c r="D50" s="217">
        <v>6855</v>
      </c>
      <c r="E50" s="218" t="s">
        <v>320</v>
      </c>
    </row>
    <row r="51" spans="1:5" ht="67.5">
      <c r="A51" s="161"/>
      <c r="B51" s="226"/>
      <c r="C51" s="220">
        <v>24500000</v>
      </c>
      <c r="D51" s="221">
        <v>0</v>
      </c>
      <c r="E51" s="222" t="s">
        <v>321</v>
      </c>
    </row>
    <row r="52" spans="1:5" ht="67.5">
      <c r="A52" s="161"/>
      <c r="B52" s="226"/>
      <c r="C52" s="220">
        <v>727000</v>
      </c>
      <c r="D52" s="221">
        <v>0</v>
      </c>
      <c r="E52" s="222" t="s">
        <v>320</v>
      </c>
    </row>
    <row r="53" spans="1:5" ht="13.5" thickBot="1">
      <c r="A53" s="161"/>
      <c r="B53" s="226"/>
      <c r="C53" s="223">
        <f>SUM(C50:C52)</f>
        <v>25427000</v>
      </c>
      <c r="D53" s="224">
        <f>SUM(D50:D52)</f>
        <v>6855</v>
      </c>
      <c r="E53" s="225"/>
    </row>
    <row r="54" spans="1:5" ht="56.25">
      <c r="A54" s="161"/>
      <c r="B54" s="226"/>
      <c r="C54" s="216">
        <v>134000</v>
      </c>
      <c r="D54" s="217">
        <v>0</v>
      </c>
      <c r="E54" s="218" t="s">
        <v>309</v>
      </c>
    </row>
    <row r="55" spans="1:5" ht="56.25">
      <c r="A55" s="161"/>
      <c r="B55" s="226"/>
      <c r="C55" s="220">
        <v>66000</v>
      </c>
      <c r="D55" s="221">
        <v>0</v>
      </c>
      <c r="E55" s="222" t="s">
        <v>310</v>
      </c>
    </row>
    <row r="56" spans="1:5" ht="13.5" thickBot="1">
      <c r="A56" s="226"/>
      <c r="B56" s="130"/>
      <c r="C56" s="228">
        <f>SUM(C54:C55)</f>
        <v>200000</v>
      </c>
      <c r="D56" s="229">
        <f>SUM(D54:D55)</f>
        <v>0</v>
      </c>
      <c r="E56" s="230"/>
    </row>
    <row r="57" spans="1:5" ht="12.75">
      <c r="A57" s="231" t="s">
        <v>187</v>
      </c>
      <c r="B57" s="232"/>
      <c r="C57" s="233">
        <v>59679991</v>
      </c>
      <c r="D57" s="234">
        <v>13126391.98</v>
      </c>
      <c r="E57" s="235"/>
    </row>
    <row r="58" spans="1:5" ht="13.5" thickBot="1">
      <c r="A58" s="236"/>
      <c r="B58" s="237"/>
      <c r="C58" s="238"/>
      <c r="D58" s="239"/>
      <c r="E58" s="240"/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2019-08-22T18:40:25Z</cp:lastPrinted>
  <dcterms:created xsi:type="dcterms:W3CDTF">2007-10-25T07:17:21Z</dcterms:created>
  <dcterms:modified xsi:type="dcterms:W3CDTF">2019-08-22T18:40:27Z</dcterms:modified>
  <cp:category/>
  <cp:version/>
  <cp:contentType/>
  <cp:contentStatus/>
</cp:coreProperties>
</file>