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80" windowWidth="15480" windowHeight="11640"/>
  </bookViews>
  <sheets>
    <sheet name="Лист1" sheetId="1" r:id="rId1"/>
    <sheet name="Лист2" sheetId="2" r:id="rId2"/>
    <sheet name="Лист3" sheetId="3" r:id="rId3"/>
  </sheets>
  <definedNames>
    <definedName name="_xlnm.Print_Area" localSheetId="0">Лист1!$A$1:$BI$73</definedName>
  </definedNames>
  <calcPr calcId="125725"/>
</workbook>
</file>

<file path=xl/calcChain.xml><?xml version="1.0" encoding="utf-8"?>
<calcChain xmlns="http://schemas.openxmlformats.org/spreadsheetml/2006/main">
  <c r="BG45" i="1"/>
  <c r="BH45"/>
  <c r="BF45"/>
  <c r="AU45"/>
  <c r="AV45"/>
  <c r="AW45"/>
  <c r="AX45"/>
  <c r="AY45"/>
  <c r="AZ45"/>
  <c r="BA45"/>
  <c r="BB45"/>
  <c r="AT45"/>
  <c r="AI45"/>
  <c r="AJ45"/>
  <c r="AK45"/>
  <c r="AL45"/>
  <c r="AM45"/>
  <c r="AH45"/>
  <c r="BE48"/>
  <c r="BD48"/>
  <c r="BC48"/>
  <c r="AV25"/>
  <c r="AV26"/>
  <c r="AZ47"/>
  <c r="AZ52"/>
  <c r="BA52"/>
  <c r="BB52" s="1"/>
  <c r="AZ53"/>
  <c r="BA53"/>
  <c r="BB53" s="1"/>
  <c r="AZ54"/>
  <c r="BF54" s="1"/>
  <c r="BA54"/>
  <c r="BB54" s="1"/>
  <c r="AZ55"/>
  <c r="BA55"/>
  <c r="BB55"/>
  <c r="AZ56"/>
  <c r="BA56"/>
  <c r="BB56" s="1"/>
  <c r="BA57"/>
  <c r="AZ57"/>
  <c r="BF57" s="1"/>
  <c r="BB58"/>
  <c r="BA58"/>
  <c r="BG58" s="1"/>
  <c r="BB26"/>
  <c r="BA44"/>
  <c r="BG44" s="1"/>
  <c r="BA47"/>
  <c r="BB47" s="1"/>
  <c r="AL47"/>
  <c r="AM47" s="1"/>
  <c r="AK47"/>
  <c r="BH55"/>
  <c r="BB57"/>
  <c r="AL56"/>
  <c r="AM56"/>
  <c r="AY56" s="1"/>
  <c r="AL57"/>
  <c r="AM57"/>
  <c r="AY57" s="1"/>
  <c r="AL58"/>
  <c r="AM58"/>
  <c r="AL53"/>
  <c r="AM53"/>
  <c r="AL54"/>
  <c r="AM54"/>
  <c r="AY54" s="1"/>
  <c r="AL55"/>
  <c r="AM55"/>
  <c r="AY55" s="1"/>
  <c r="AL52"/>
  <c r="AM52" s="1"/>
  <c r="AY52" s="1"/>
  <c r="AV58"/>
  <c r="AI60"/>
  <c r="AI59" s="1"/>
  <c r="AJ60"/>
  <c r="AJ59" s="1"/>
  <c r="AK60"/>
  <c r="AK59" s="1"/>
  <c r="AL60"/>
  <c r="AL59" s="1"/>
  <c r="AM60"/>
  <c r="AM59" s="1"/>
  <c r="AN60"/>
  <c r="AN59" s="1"/>
  <c r="AO60"/>
  <c r="AO59" s="1"/>
  <c r="AP60"/>
  <c r="AP59" s="1"/>
  <c r="AQ60"/>
  <c r="AQ59" s="1"/>
  <c r="AR60"/>
  <c r="AR59" s="1"/>
  <c r="AS60"/>
  <c r="AS59" s="1"/>
  <c r="AI51"/>
  <c r="AJ51"/>
  <c r="AJ49" s="1"/>
  <c r="AK51"/>
  <c r="AK49" s="1"/>
  <c r="AN51"/>
  <c r="AN49" s="1"/>
  <c r="AO51"/>
  <c r="AP51"/>
  <c r="AP49" s="1"/>
  <c r="AQ51"/>
  <c r="AR51"/>
  <c r="AR49" s="1"/>
  <c r="AS51"/>
  <c r="AZ51"/>
  <c r="AZ49" s="1"/>
  <c r="AI49"/>
  <c r="AO49"/>
  <c r="AQ49"/>
  <c r="AS49"/>
  <c r="AN45"/>
  <c r="AO45"/>
  <c r="AP45"/>
  <c r="AQ45"/>
  <c r="AR45"/>
  <c r="AS45"/>
  <c r="BC45"/>
  <c r="BE45"/>
  <c r="AI38"/>
  <c r="AJ38"/>
  <c r="AK38"/>
  <c r="AL38"/>
  <c r="AM38"/>
  <c r="AN38"/>
  <c r="AO38"/>
  <c r="AP38"/>
  <c r="AQ38"/>
  <c r="AR38"/>
  <c r="AS38"/>
  <c r="BC23"/>
  <c r="BD23"/>
  <c r="BD22" s="1"/>
  <c r="BD21" s="1"/>
  <c r="BE23"/>
  <c r="BC24"/>
  <c r="BD24"/>
  <c r="BE24"/>
  <c r="BC25"/>
  <c r="BD25"/>
  <c r="BE25"/>
  <c r="BC26"/>
  <c r="BD26"/>
  <c r="BE26"/>
  <c r="BH26" s="1"/>
  <c r="BC27"/>
  <c r="BD27"/>
  <c r="BE27"/>
  <c r="BC29"/>
  <c r="BD29"/>
  <c r="BE29"/>
  <c r="BC30"/>
  <c r="BD30"/>
  <c r="BE30"/>
  <c r="BC31"/>
  <c r="BD31"/>
  <c r="BE31"/>
  <c r="BC32"/>
  <c r="BD32"/>
  <c r="BE32"/>
  <c r="BC33"/>
  <c r="BD33"/>
  <c r="BE33"/>
  <c r="BC34"/>
  <c r="BD34"/>
  <c r="BE34"/>
  <c r="BC35"/>
  <c r="BD35"/>
  <c r="BE35"/>
  <c r="BC36"/>
  <c r="BD36"/>
  <c r="BE36"/>
  <c r="BC37"/>
  <c r="BD37"/>
  <c r="BE37"/>
  <c r="BC42"/>
  <c r="BC38" s="1"/>
  <c r="BD42"/>
  <c r="BD38" s="1"/>
  <c r="BE42"/>
  <c r="BE38" s="1"/>
  <c r="BC43"/>
  <c r="BD43"/>
  <c r="BE43"/>
  <c r="BC44"/>
  <c r="BD44"/>
  <c r="BE44"/>
  <c r="BC47"/>
  <c r="BD47"/>
  <c r="BD45" s="1"/>
  <c r="BE47"/>
  <c r="BC50"/>
  <c r="BD50"/>
  <c r="BE50"/>
  <c r="BC52"/>
  <c r="BC51" s="1"/>
  <c r="BC49" s="1"/>
  <c r="BD52"/>
  <c r="BE52"/>
  <c r="BE51" s="1"/>
  <c r="BE49" s="1"/>
  <c r="BC53"/>
  <c r="BD53"/>
  <c r="BD51" s="1"/>
  <c r="BD49" s="1"/>
  <c r="BE53"/>
  <c r="BC54"/>
  <c r="BD54"/>
  <c r="BE54"/>
  <c r="BC55"/>
  <c r="BD55"/>
  <c r="BG55" s="1"/>
  <c r="BE55"/>
  <c r="BC56"/>
  <c r="BD56"/>
  <c r="BE56"/>
  <c r="BC57"/>
  <c r="BD57"/>
  <c r="BE57"/>
  <c r="BC58"/>
  <c r="BF58" s="1"/>
  <c r="BD58"/>
  <c r="BE58"/>
  <c r="BH58" s="1"/>
  <c r="BC61"/>
  <c r="BD61"/>
  <c r="BE61"/>
  <c r="BC62"/>
  <c r="BC60" s="1"/>
  <c r="BC59" s="1"/>
  <c r="BD62"/>
  <c r="BE62"/>
  <c r="BE60" s="1"/>
  <c r="BE59" s="1"/>
  <c r="BC63"/>
  <c r="BD63"/>
  <c r="BD60" s="1"/>
  <c r="BD59" s="1"/>
  <c r="BE63"/>
  <c r="BE28"/>
  <c r="BD28"/>
  <c r="BC28"/>
  <c r="AY28"/>
  <c r="AT52"/>
  <c r="AU52"/>
  <c r="AV52"/>
  <c r="AW52"/>
  <c r="AX52"/>
  <c r="BF52"/>
  <c r="AN22"/>
  <c r="AN21" s="1"/>
  <c r="AN64" s="1"/>
  <c r="AO22"/>
  <c r="AO21" s="1"/>
  <c r="AP22"/>
  <c r="AP21" s="1"/>
  <c r="AQ22"/>
  <c r="AQ21" s="1"/>
  <c r="AR22"/>
  <c r="AR21" s="1"/>
  <c r="AS22"/>
  <c r="AS21" s="1"/>
  <c r="BC22"/>
  <c r="BC21" s="1"/>
  <c r="BG47"/>
  <c r="BF53"/>
  <c r="BF55"/>
  <c r="BF56"/>
  <c r="BG57"/>
  <c r="AT24"/>
  <c r="AU24"/>
  <c r="AV24"/>
  <c r="AW24"/>
  <c r="AX24"/>
  <c r="AY24"/>
  <c r="AT25"/>
  <c r="AU25"/>
  <c r="AW25"/>
  <c r="AX25"/>
  <c r="AY25"/>
  <c r="AT26"/>
  <c r="AU26"/>
  <c r="AW26"/>
  <c r="AX26"/>
  <c r="AY26"/>
  <c r="AT27"/>
  <c r="AU27"/>
  <c r="AV27"/>
  <c r="AW27"/>
  <c r="AX27"/>
  <c r="AY27"/>
  <c r="AT28"/>
  <c r="AU28"/>
  <c r="AV28"/>
  <c r="AW28"/>
  <c r="AX28"/>
  <c r="AT29"/>
  <c r="AU29"/>
  <c r="AV29"/>
  <c r="AW29"/>
  <c r="AX29"/>
  <c r="AY29"/>
  <c r="AT30"/>
  <c r="AU30"/>
  <c r="AV30"/>
  <c r="AW30"/>
  <c r="AX30"/>
  <c r="AY30"/>
  <c r="AT31"/>
  <c r="AU31"/>
  <c r="AV31"/>
  <c r="AW31"/>
  <c r="AX31"/>
  <c r="AY31"/>
  <c r="AT32"/>
  <c r="AU32"/>
  <c r="AV32"/>
  <c r="AW32"/>
  <c r="AX32"/>
  <c r="AY32"/>
  <c r="AT33"/>
  <c r="AU33"/>
  <c r="AV33"/>
  <c r="AW33"/>
  <c r="AX33"/>
  <c r="AY33"/>
  <c r="AT34"/>
  <c r="AU34"/>
  <c r="AV34"/>
  <c r="AW34"/>
  <c r="AX34"/>
  <c r="AY34"/>
  <c r="AT35"/>
  <c r="AU35"/>
  <c r="AV35"/>
  <c r="AW35"/>
  <c r="AX35"/>
  <c r="AY35"/>
  <c r="AT36"/>
  <c r="AU36"/>
  <c r="AV36"/>
  <c r="AW36"/>
  <c r="AX36"/>
  <c r="AY36"/>
  <c r="AT37"/>
  <c r="AU37"/>
  <c r="AV37"/>
  <c r="AW37"/>
  <c r="AX37"/>
  <c r="AY37"/>
  <c r="AT42"/>
  <c r="AU42"/>
  <c r="AU38" s="1"/>
  <c r="AV42"/>
  <c r="AW42"/>
  <c r="AX42"/>
  <c r="AY42"/>
  <c r="AY38" s="1"/>
  <c r="AT43"/>
  <c r="AU43"/>
  <c r="AV43"/>
  <c r="AW43"/>
  <c r="AX43"/>
  <c r="AY43"/>
  <c r="AT44"/>
  <c r="AU44"/>
  <c r="AV44"/>
  <c r="AW44"/>
  <c r="AX44"/>
  <c r="AY44"/>
  <c r="AT47"/>
  <c r="AU47"/>
  <c r="AV47"/>
  <c r="AW47"/>
  <c r="AX47"/>
  <c r="AT53"/>
  <c r="AU53"/>
  <c r="AV53"/>
  <c r="AW53"/>
  <c r="AX53"/>
  <c r="AT54"/>
  <c r="AU54"/>
  <c r="AV54"/>
  <c r="AW54"/>
  <c r="AX54"/>
  <c r="AT55"/>
  <c r="AU55"/>
  <c r="AV55"/>
  <c r="AW55"/>
  <c r="AX55"/>
  <c r="AT56"/>
  <c r="AU56"/>
  <c r="AV56"/>
  <c r="AW56"/>
  <c r="AX56"/>
  <c r="AT57"/>
  <c r="AU57"/>
  <c r="AV57"/>
  <c r="AW57"/>
  <c r="AX57"/>
  <c r="AT58"/>
  <c r="AU58"/>
  <c r="AW58"/>
  <c r="AX58"/>
  <c r="AY58"/>
  <c r="AT62"/>
  <c r="AU62"/>
  <c r="AV62"/>
  <c r="AW62"/>
  <c r="AX62"/>
  <c r="AY62"/>
  <c r="AT63"/>
  <c r="AU63"/>
  <c r="AV63"/>
  <c r="AW63"/>
  <c r="AX63"/>
  <c r="AY63"/>
  <c r="AH51"/>
  <c r="AH49" s="1"/>
  <c r="AW38" l="1"/>
  <c r="BH47"/>
  <c r="AY47"/>
  <c r="BD64"/>
  <c r="AY60"/>
  <c r="AY59" s="1"/>
  <c r="AW60"/>
  <c r="AW59" s="1"/>
  <c r="AV38"/>
  <c r="AU60"/>
  <c r="AU59" s="1"/>
  <c r="AX38"/>
  <c r="AT38"/>
  <c r="AU22"/>
  <c r="BC64"/>
  <c r="AR64"/>
  <c r="AP64"/>
  <c r="AV51"/>
  <c r="AV49" s="1"/>
  <c r="AT51"/>
  <c r="AT49" s="1"/>
  <c r="AM51"/>
  <c r="AM49" s="1"/>
  <c r="BH52"/>
  <c r="AX60"/>
  <c r="AX59" s="1"/>
  <c r="AV60"/>
  <c r="AV59" s="1"/>
  <c r="AT60"/>
  <c r="AT59" s="1"/>
  <c r="AY53"/>
  <c r="AY51" s="1"/>
  <c r="AY49" s="1"/>
  <c r="AW51"/>
  <c r="AW49" s="1"/>
  <c r="AU51"/>
  <c r="AU49" s="1"/>
  <c r="BF47"/>
  <c r="AS64"/>
  <c r="AQ64"/>
  <c r="AO64"/>
  <c r="BG52"/>
  <c r="AL51"/>
  <c r="AL49" s="1"/>
  <c r="BH53"/>
  <c r="BG53"/>
  <c r="BH56"/>
  <c r="BG56"/>
  <c r="BA51"/>
  <c r="BA49" s="1"/>
  <c r="BH54"/>
  <c r="BG54"/>
  <c r="BG51" s="1"/>
  <c r="BG49" s="1"/>
  <c r="BH57"/>
  <c r="BB51"/>
  <c r="BB49" s="1"/>
  <c r="BF51"/>
  <c r="BF49" s="1"/>
  <c r="AX51"/>
  <c r="AX49" s="1"/>
  <c r="BE22"/>
  <c r="BE21" s="1"/>
  <c r="BE64" s="1"/>
  <c r="AY22"/>
  <c r="AY21" s="1"/>
  <c r="AX22"/>
  <c r="AX21" s="1"/>
  <c r="AX20" s="1"/>
  <c r="AW22"/>
  <c r="AW21" s="1"/>
  <c r="AR20"/>
  <c r="BD20"/>
  <c r="AT22"/>
  <c r="AT21" s="1"/>
  <c r="AV22"/>
  <c r="AV21" s="1"/>
  <c r="AU21"/>
  <c r="AP20"/>
  <c r="AN20"/>
  <c r="BC20"/>
  <c r="AS20"/>
  <c r="AQ20"/>
  <c r="AO20"/>
  <c r="AZ63"/>
  <c r="BF63" s="1"/>
  <c r="BA63"/>
  <c r="BG63" s="1"/>
  <c r="BB63"/>
  <c r="BH63" s="1"/>
  <c r="BB62"/>
  <c r="BA62"/>
  <c r="AZ62"/>
  <c r="AZ44"/>
  <c r="BF44" s="1"/>
  <c r="BB44"/>
  <c r="BH44" s="1"/>
  <c r="AZ43"/>
  <c r="BF43" s="1"/>
  <c r="BA43"/>
  <c r="BG43" s="1"/>
  <c r="BB43"/>
  <c r="BH43" s="1"/>
  <c r="BB42"/>
  <c r="BA42"/>
  <c r="AZ42"/>
  <c r="AZ37"/>
  <c r="BF37" s="1"/>
  <c r="BA37"/>
  <c r="BG37" s="1"/>
  <c r="BB37"/>
  <c r="BH37" s="1"/>
  <c r="AZ36"/>
  <c r="BF36" s="1"/>
  <c r="BA36"/>
  <c r="BG36" s="1"/>
  <c r="BB36"/>
  <c r="BH36" s="1"/>
  <c r="AZ35"/>
  <c r="BF35" s="1"/>
  <c r="BA35"/>
  <c r="BG35" s="1"/>
  <c r="BB35"/>
  <c r="BH35" s="1"/>
  <c r="AZ34"/>
  <c r="BF34" s="1"/>
  <c r="BA34"/>
  <c r="BG34" s="1"/>
  <c r="BB34"/>
  <c r="BH34" s="1"/>
  <c r="AZ33"/>
  <c r="BF33" s="1"/>
  <c r="BA33"/>
  <c r="BG33" s="1"/>
  <c r="BB33"/>
  <c r="BH33" s="1"/>
  <c r="AZ32"/>
  <c r="BF32" s="1"/>
  <c r="BA32"/>
  <c r="BG32" s="1"/>
  <c r="BB32"/>
  <c r="BH32" s="1"/>
  <c r="AZ31"/>
  <c r="BF31" s="1"/>
  <c r="BA31"/>
  <c r="BG31" s="1"/>
  <c r="BB31"/>
  <c r="BH31" s="1"/>
  <c r="AZ30"/>
  <c r="BF30" s="1"/>
  <c r="BA30"/>
  <c r="BG30" s="1"/>
  <c r="BB30"/>
  <c r="BH30" s="1"/>
  <c r="AZ29"/>
  <c r="BF29" s="1"/>
  <c r="BA29"/>
  <c r="BG29" s="1"/>
  <c r="BB29"/>
  <c r="BH29" s="1"/>
  <c r="AZ28"/>
  <c r="BF28" s="1"/>
  <c r="BA28"/>
  <c r="BG28" s="1"/>
  <c r="BB28"/>
  <c r="BH28" s="1"/>
  <c r="AZ27"/>
  <c r="BF27" s="1"/>
  <c r="BA27"/>
  <c r="BG27" s="1"/>
  <c r="BB27"/>
  <c r="BH27" s="1"/>
  <c r="AZ26"/>
  <c r="BF26" s="1"/>
  <c r="BA26"/>
  <c r="BG26" s="1"/>
  <c r="AZ25"/>
  <c r="BF25" s="1"/>
  <c r="BA25"/>
  <c r="BB25"/>
  <c r="BH25" s="1"/>
  <c r="AZ24"/>
  <c r="BF24" s="1"/>
  <c r="BA24"/>
  <c r="BG24" s="1"/>
  <c r="BB24"/>
  <c r="BH24" s="1"/>
  <c r="AI22"/>
  <c r="AI21" s="1"/>
  <c r="AI64" s="1"/>
  <c r="AJ22"/>
  <c r="AJ21" s="1"/>
  <c r="AJ64" s="1"/>
  <c r="AK22"/>
  <c r="AL22"/>
  <c r="AM22"/>
  <c r="AM21" s="1"/>
  <c r="AM64" s="1"/>
  <c r="AH22"/>
  <c r="AH21" s="1"/>
  <c r="AH64" s="1"/>
  <c r="AK21"/>
  <c r="AK64" s="1"/>
  <c r="AL21"/>
  <c r="AL64" s="1"/>
  <c r="AH38"/>
  <c r="AH60"/>
  <c r="AH59" s="1"/>
  <c r="AU64" l="1"/>
  <c r="AT64"/>
  <c r="BH51"/>
  <c r="BH49" s="1"/>
  <c r="BG42"/>
  <c r="BA38"/>
  <c r="AZ38"/>
  <c r="BF42"/>
  <c r="BF38" s="1"/>
  <c r="BB38"/>
  <c r="BH42"/>
  <c r="BH38" s="1"/>
  <c r="AZ60"/>
  <c r="AZ59" s="1"/>
  <c r="BF62"/>
  <c r="BF60" s="1"/>
  <c r="BF59" s="1"/>
  <c r="BB60"/>
  <c r="BB59" s="1"/>
  <c r="BH62"/>
  <c r="BH60" s="1"/>
  <c r="BH59" s="1"/>
  <c r="BG38"/>
  <c r="AW64"/>
  <c r="BA60"/>
  <c r="BA59" s="1"/>
  <c r="BG62"/>
  <c r="BG60" s="1"/>
  <c r="BG59" s="1"/>
  <c r="AY64"/>
  <c r="AU20"/>
  <c r="AT20"/>
  <c r="BF22"/>
  <c r="BF21" s="1"/>
  <c r="BF20" s="1"/>
  <c r="AZ22"/>
  <c r="AZ21" s="1"/>
  <c r="BB22"/>
  <c r="BB21" s="1"/>
  <c r="BB20" s="1"/>
  <c r="BH22"/>
  <c r="BH21" s="1"/>
  <c r="BH64" s="1"/>
  <c r="BE20"/>
  <c r="BA22"/>
  <c r="BA21" s="1"/>
  <c r="BA20" s="1"/>
  <c r="BG25"/>
  <c r="BG22" s="1"/>
  <c r="BG21" s="1"/>
  <c r="AV20"/>
  <c r="AV64"/>
  <c r="BA64"/>
  <c r="AX64"/>
  <c r="AW20"/>
  <c r="AY20"/>
  <c r="AI20"/>
  <c r="AL20"/>
  <c r="AK20"/>
  <c r="AJ20"/>
  <c r="AH20"/>
  <c r="BH20" l="1"/>
  <c r="BG64"/>
  <c r="BG20"/>
  <c r="BB64"/>
  <c r="BF64"/>
  <c r="AZ20"/>
  <c r="AZ64"/>
  <c r="AM20"/>
</calcChain>
</file>

<file path=xl/sharedStrings.xml><?xml version="1.0" encoding="utf-8"?>
<sst xmlns="http://schemas.openxmlformats.org/spreadsheetml/2006/main" count="534" uniqueCount="176">
  <si>
    <t>Единица измерения: тыс. руб. (с точностью до первого десятичного знака)</t>
  </si>
  <si>
    <t>в том числе:</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</si>
  <si>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</si>
  <si>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</si>
  <si>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</si>
  <si>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</si>
  <si>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Итого расходных обязательств муниципальных образований</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</si>
  <si>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</si>
  <si>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</si>
  <si>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</si>
  <si>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</si>
  <si>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</si>
  <si>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</si>
  <si>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</si>
  <si>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</si>
  <si>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</si>
  <si>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</si>
  <si>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</si>
  <si>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Руководитель</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</si>
  <si>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</si>
  <si>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</si>
  <si>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</si>
  <si>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</si>
  <si>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</si>
  <si>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</si>
  <si>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</si>
  <si>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</si>
  <si>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4.4.1. за счет субвенций, предоставленных из федерального бюджета или бюджета субъекта Российской Федерации,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</si>
  <si>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</si>
  <si>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</si>
  <si>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</si>
  <si>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</si>
  <si>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</si>
  <si>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</si>
  <si>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</si>
  <si>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</si>
  <si>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</si>
  <si>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</si>
  <si>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</si>
  <si>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</si>
  <si>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</si>
  <si>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</si>
  <si>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</si>
  <si>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</si>
  <si>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</si>
  <si>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по плану</t>
  </si>
  <si>
    <t>по факту исполнения</t>
  </si>
  <si>
    <t xml:space="preserve">  Правовое основание финансового обеспечения расходного полномочия муниципального образования</t>
  </si>
  <si>
    <t xml:space="preserve"> РЕЕСТР  РАСХОДНЫХ  ОБЯЗАТЕЛЬСТВ   МУНИЦИПАЛЬНОГО  ОБРАЗОВАНИЯ ДРУЖНОГОРСКОЕ ГОРОДСКОЕ ПОСЕЛЕНИЕ ГАТЧИНСКОГО МУНИЦИПАЛЬНОГО РАЙОНА ЛЕНИНГРАДСКОЙ ОБЛАСТИ</t>
  </si>
  <si>
    <t>Глава администрации</t>
  </si>
  <si>
    <t>Володкович В.В.</t>
  </si>
  <si>
    <t>Начальник отдела-главный бухгалтер</t>
  </si>
  <si>
    <t>Павлова Е.О.</t>
  </si>
  <si>
    <t>813-71-65-268, buh.drgp@ya.ru</t>
  </si>
  <si>
    <t>(телефон, e-mail)</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</si>
  <si>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</si>
  <si>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4.4.1.3 на осуществление воинского учета на территориях, на которых отсутствуют структурные подразделения военных комиссариатов</t>
  </si>
  <si>
    <t>муниципального образования</t>
  </si>
  <si>
    <t>Нормативные правовые акты муниципального образования</t>
  </si>
  <si>
    <t>отчетный
20 16_г.</t>
  </si>
  <si>
    <t>текущий
20 17г.</t>
  </si>
  <si>
    <t>очередной
20 18г.</t>
  </si>
  <si>
    <t>20 19г.</t>
  </si>
  <si>
    <t>20 20г.</t>
  </si>
  <si>
    <t>отчетный   20 16г.</t>
  </si>
  <si>
    <t>текущий     20 17г.</t>
  </si>
  <si>
    <t>очередной 20 18г.</t>
  </si>
  <si>
    <t>Федеральный закон от 06-10-2003 №131-ФЗ "Об общих принципах организации местного самоуправления в Российской Федерации"</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</si>
  <si>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</si>
  <si>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п.4</t>
  </si>
  <si>
    <t>08-05-2006 - не установлен</t>
  </si>
  <si>
    <t>01-01-2016-31-12-2016</t>
  </si>
  <si>
    <t xml:space="preserve"> Областной закон от 23-12-2015 №139-оз "Об областном бюджете Ленинградской области на 2016 год и на плановый период 2017 и 2018 годов"</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</si>
  <si>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от 23-12-2015 №139-оз "Об областном бюджете Ленинградской области на 2016 год и на плановый период 2017 и 2018 годов"</t>
  </si>
  <si>
    <t>ст. 19</t>
  </si>
  <si>
    <t>01-01-2006- не установлен</t>
  </si>
  <si>
    <t xml:space="preserve">Решение Совета депутатов муниципальногоОбразования Дружногорское городское поселениеГатчинского муниципального района ,    постановление От 25.04.2014 года №100  «О создании административной комиссии Муниципального образования Дружногорское городское поселение 
Гатчинского муниципального района Ленинградской области» с изменениями
Ленинградской области  №33 от 27.07.2011 года Об   утверждении   Положения  «Об  административной комиссии муниципального 
образования Дружногорское городское поселение» и изменениями
</t>
  </si>
  <si>
    <t>в целом</t>
  </si>
  <si>
    <t>ст.9</t>
  </si>
  <si>
    <t>4.2.17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</si>
  <si>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ст.17</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</si>
  <si>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t>
  </si>
  <si>
    <t xml:space="preserve">4.2.8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</si>
  <si>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ст 17</t>
  </si>
  <si>
    <t xml:space="preserve">  ПОСТАНОВЛЕНИЕ администрации  От  20 апреля 2015  года № 121  
 Об утверждении Порядка предоставления субсидий  в целях возмещения недополученных  доходов при реализации населению  услуги по вывозу жидких бытовых  отходов по  тарифам, не покрывающим  издержек предприятия, на территории  Дружногорского городского поселения. 
</t>
  </si>
  <si>
    <t>с 2015 г</t>
  </si>
  <si>
    <t>с 2012 г</t>
  </si>
  <si>
    <t>4.2.1 функционирование органов местного самоуправления</t>
  </si>
  <si>
    <t>ст 34</t>
  </si>
  <si>
    <t>Закон Ленинградской области от 11-03-2008 №14-оз "О правовом регулировании муниципальной службы в Ленинградской области"</t>
  </si>
  <si>
    <t>19-04-2008-не установлен</t>
  </si>
  <si>
    <t>ст 9</t>
  </si>
  <si>
    <t>Решение СД Дружногорского гп от 28.10.2010 года №50Об утверждении Положения «О порядке назначения, выплаты и перерасчета пенсии за выслугу лет муниципальным служащим, замещавшим должности муниципальной службы  муниципального образования Дружногорское городское поселение Гатчинского муниципального района Ленинградской области».</t>
  </si>
  <si>
    <t>с 2010 г</t>
  </si>
  <si>
    <t>4.1.1.30  организация и осуществление мероприятий по работе с детьми и молодежью в городском поселении</t>
  </si>
  <si>
    <t>ст19 ч5 абз 2</t>
  </si>
  <si>
    <t>01.01.2006 - не установ</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</si>
  <si>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</si>
  <si>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4.1.1.29  содействие в развитии сельскохозяйственного производства, создание условий для развития малого и среднего предпринимательства</t>
  </si>
  <si>
    <t>ст14</t>
  </si>
  <si>
    <t xml:space="preserve">Постановление администрации от  26 апреля 2016 года  № 126                                                                 
Об утверждении Порядка создания координационных или совещательных органов в области развития малого и среднего предпринимательства на территории муниципального образования Дружногорское городское поселение Гатчинского муниципального района Ленинградской области
</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</si>
  <si>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</si>
  <si>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ст5</t>
  </si>
  <si>
    <t>05-12-2003-не установлен</t>
  </si>
  <si>
    <t>Решение СД Дружногорского городского поселения №113 от 20.12.2006 "Об утверждении Положения "Об организации и проведении аварийно-спасательных работ в чрезвычайных ситуациях на территории Дружногорского городского поселения</t>
  </si>
  <si>
    <t>4.1.1.25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</si>
  <si>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4.1.1.24 организация ритуальных услуг и содержание мест захоронения</t>
  </si>
  <si>
    <t>решение Совета депутатовДружногорского городского поселения от 24 сентября 2008 г. № 50 Положение об  организации  похоронного  дела  на  территорииДружногорского  городского  поселения</t>
  </si>
  <si>
    <t>4.1.1.22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</si>
  <si>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ст 14</t>
  </si>
  <si>
    <t xml:space="preserve">Решением Совета Депутатов муниципального образования Дружногорское городское поселение Гатчинского муниципального района (второго созыва)
№24 от 26.06.2013 г. Правила землепользования и застройки Дружногорского городского поселения
Решением совета депутатов Дружногорского городского поселения Гатчинского муниципального района от «25»___июня___2012 г. №  29
 ГЕНЕРАЛЬНЫЙ ПЛАН ДРУЖНОГОРСКОГО ГОРОДСКОГО ПОСЕЛЕНИЯ ГАТЧИНСКОГО МУНИЦИПАЛЬНОГО РАЙОНА ЛЕНИНГРАДСКОЙ ОБЛАСТИ
ПОЛОЖЕНИЕ О ТЕРРИТОРИАЛЬНОМ ПЛАНИРОВАНИИ 
</t>
  </si>
  <si>
    <t>4.1.1.21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</si>
  <si>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</si>
  <si>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 xml:space="preserve">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Р Е Ш Е Н И Е СД Дружногорского городского поселения27 марта 2013 № 10 Осоздании муниципального казенного учреждения, 
</t>
  </si>
  <si>
    <t xml:space="preserve">4.1.1.14  создание условий для организации досуга и обеспечения жителей городского поселения услугами организаций культуры    </t>
  </si>
  <si>
    <t xml:space="preserve">Решение СД Дружногорского городского поселения №38 от 08.02.2006 О создании МУК "Дружногорский КСЦ" Решение СД Дружногорского городского поселения №115 от 20.12.06 Об утверждении положения "Об организации работы с детьми и молодежью на территории Дружногорского городского поселения </t>
  </si>
  <si>
    <t>4.1.1.13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</si>
  <si>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 xml:space="preserve">Решение СД Дружногорского городского поселения №38 от 08.02.2006 О создании МУК "Дружногорский КСЦ" </t>
  </si>
  <si>
    <t>4.1.1.12  создание условий для обеспечения жителей городского поселения услугами связи, общественного питания, торговли и бытового обслуживания</t>
  </si>
  <si>
    <t>Решение СД Дружногорского гп от 30 ноября 2011№ 62 О создании муниципального казенного учреждения, ПОСТАНОВЛЕНИЕ администрации                                
от   05 декабря  2011 г.№ 368 Об учреждении Муниципального казенного учреждения «Центр бытового обслуживания и благоустройства»муниципального района Ленинградской области на 2015-2018 годы»</t>
  </si>
  <si>
    <t>4.1.1.16  обеспечение первичных мер пожарной безопасности в границах населенных пунктов городского поселения</t>
  </si>
  <si>
    <t>Решение СД Дружногорского городского поселения №114 от 20.12.2006 "Об утверждении Положения "Об организации на территории муниципального образования Дружногорское городское поселение  общественного и муниципального контроля за соблюдением требований пожарной безопасности в населенных пунктах"</t>
  </si>
  <si>
    <t>4.1.1.11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</si>
  <si>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</si>
  <si>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Решение СД Дружногорского городского поселения,  Об утверждении Правил внешнего благоустройства, содержания и обеспечения  санитарного  состояния  на территории Дружногорского городского поселения от 25 июня 2012 года     №  30
 ,Решение Совета депутатов Дружногорского городского поселения от 25 декабря 2013 г  № 60
О дорожном фонде Дружногорского городского поселения Гатчинского муниципального района Ленинградской области,   ПОСТАНОВЛЕНИЕ             
от  29 мая 2015 г.  № 173Об утверждении нормативов    финансовых затрат    на  ремонт  и содержание  автомобильных  дорог   местного значения МО Дружногорское городское поселение.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</si>
  <si>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</si>
  <si>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4.1.1.3  владение, пользование и распоряжение имуществом, находящимся в муниципальной собственности городского поселения</t>
  </si>
  <si>
    <t xml:space="preserve">РЕШЕНИЕ СД Дружногорского городского поселения от 24.09.08 года № 49 Об утверждении Положения о порядке управления и распоряжения имуществом, находящимся в собственности муниципального образования Дружногорское  городское  поселение Гатчинского муниципального района Ленинградской области, </t>
  </si>
  <si>
    <t xml:space="preserve">Финансовый орган </t>
  </si>
  <si>
    <t>01/13</t>
  </si>
  <si>
    <t>05/02</t>
  </si>
  <si>
    <t>04/09</t>
  </si>
  <si>
    <t>05/01</t>
  </si>
  <si>
    <t>03/10</t>
  </si>
  <si>
    <t>05/05</t>
  </si>
  <si>
    <t>08/01</t>
  </si>
  <si>
    <t>11/01</t>
  </si>
  <si>
    <t>05/03</t>
  </si>
  <si>
    <t>04/12</t>
  </si>
  <si>
    <t>03/09</t>
  </si>
  <si>
    <t>07/07</t>
  </si>
  <si>
    <t>01/04,10/01</t>
  </si>
  <si>
    <t>02/03</t>
  </si>
  <si>
    <t>01/04</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</si>
  <si>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</si>
  <si>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Приложение к Порядку составления и ведения реестра расходных обязательств Дружногорского городского поселения Гатчинского муниципального района Ленинградской области, Утверждено постановлением администрации Дружногорского городского поселения от 28.01.2016 № 27</t>
  </si>
  <si>
    <t>4.3.2.2 Реализация мероприятий, направленных на снижение напряженности на рынке труда</t>
  </si>
  <si>
    <t>с 2016г</t>
  </si>
  <si>
    <t>с 2017г</t>
  </si>
  <si>
    <t xml:space="preserve">
решение совета депутатов
Гатчинского муниципального района
от 16.12.2016 № 197
решение совета депутатов
Гатчинского муниципального района
от 17 февраля 2017 № 209 </t>
  </si>
  <si>
    <t xml:space="preserve">Приложение 33,                                                                                                             Приложение 39 </t>
  </si>
  <si>
    <t xml:space="preserve">Р Е Ш Е Н И Еот 30 ноября 2016 года №  48  О передаче Гатчинскому муниципальному району части полномочий органов внутреннего муниципального финансового контроля в сфере закупок и в сфере бюджетных правоотношений.
</t>
  </si>
  <si>
    <t xml:space="preserve">Решение от 25 ноября 2015 года № 82 «О передаче полномочий Гатчинскому муниципальному району
по реализации прав граждан для участия в федеральных и региональных целевых программах на получение субсидий для приобретения (строительства) жилья на 2016 год»,
</t>
  </si>
  <si>
    <t>Решение от 25.11.2015 № 85 «О передаче Гатчинскому муниципальному району полномочий по осуществлению муниципального жилищного контроля на 2016 год</t>
  </si>
  <si>
    <t>Решение от 25 ноября 2015 года № 86 «О передаче полномочий Гатчинскому муниципальному району организации в границах Дружногорского городского поселения централизованного тепло-,газо-водоснабжения населения и водоотведения на 2016 год</t>
  </si>
  <si>
    <t>Решение от 25 ноября 2015 года № 83 «О передаче полномочий Гатчинскому муниципальному району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на 2016 год</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</si>
  <si>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</si>
  <si>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</si>
  <si>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Передача полномочий по жилищному контролю</t>
  </si>
  <si>
    <t>4.5.2.1.3 Передача полномочий по некоторым жилищным вопросам</t>
  </si>
  <si>
    <t xml:space="preserve">4.5.2.1.4 Передача полномочий по регулированию тарифов на товары и услуги организаций коммунального комплекса </t>
  </si>
  <si>
    <t>4.5.2.1.5 Передача полномочий по осуществлению финансового контроля бюджетов поселений</t>
  </si>
  <si>
    <t>4.5.2.1.6 Передача полномочий по организации централизованных коммунальных услуг</t>
  </si>
  <si>
    <t xml:space="preserve">4.5.2.1.7 Передача полномочий по осуществлению внутреннего финансового контроля в сфере закупок и бюджетных правоотношений бюджетов поселений </t>
  </si>
  <si>
    <t xml:space="preserve">4.5.2.1.2 Передача полномочий по казначейскому исполнению бюджетов поселений </t>
  </si>
  <si>
    <t>п</t>
  </si>
  <si>
    <t>ф</t>
  </si>
  <si>
    <t>17</t>
  </si>
  <si>
    <t>18</t>
  </si>
  <si>
    <t>19</t>
  </si>
  <si>
    <t>20</t>
  </si>
  <si>
    <t>16</t>
  </si>
  <si>
    <t xml:space="preserve">метод индексации </t>
  </si>
  <si>
    <t>30 апреля 2017 г.</t>
  </si>
  <si>
    <t>на 1 мая 2017 г.</t>
  </si>
  <si>
    <t>ст.19</t>
  </si>
</sst>
</file>

<file path=xl/styles.xml><?xml version="1.0" encoding="utf-8"?>
<styleSheet xmlns="http://schemas.openxmlformats.org/spreadsheetml/2006/main">
  <numFmts count="2">
    <numFmt numFmtId="164" formatCode="_-* #,##0.00&quot;р.&quot;_-;\-* #,##0.00&quot;р.&quot;_-;_-* &quot;-&quot;??&quot;р.&quot;_-;_-@_-"/>
    <numFmt numFmtId="165" formatCode="#,##0.0"/>
  </numFmts>
  <fonts count="29">
    <font>
      <sz val="11"/>
      <color theme="1"/>
      <name val="Calibri"/>
      <family val="2"/>
      <charset val="204"/>
      <scheme val="minor"/>
    </font>
    <font>
      <sz val="8"/>
      <name val="Times New Roman"/>
      <family val="1"/>
      <charset val="204"/>
    </font>
    <font>
      <sz val="10"/>
      <name val="Times New Roman"/>
      <family val="1"/>
      <charset val="204"/>
    </font>
    <font>
      <sz val="10"/>
      <name val="Times New Roman Cyr"/>
      <family val="1"/>
      <charset val="204"/>
    </font>
    <font>
      <sz val="10"/>
      <color indexed="8"/>
      <name val="Times New Roman Cyr"/>
      <family val="1"/>
      <charset val="204"/>
    </font>
    <font>
      <sz val="11"/>
      <color theme="1"/>
      <name val="Calibri"/>
      <family val="2"/>
      <charset val="204"/>
      <scheme val="minor"/>
    </font>
    <font>
      <sz val="11"/>
      <color theme="1"/>
      <name val="Times New Roman Cyr"/>
      <family val="1"/>
      <charset val="204"/>
    </font>
    <font>
      <sz val="9"/>
      <color theme="1"/>
      <name val="Times New Roman Cyr"/>
      <family val="1"/>
      <charset val="204"/>
    </font>
    <font>
      <sz val="8"/>
      <color theme="1"/>
      <name val="Times New Roman Cyr"/>
      <family val="1"/>
      <charset val="204"/>
    </font>
    <font>
      <b/>
      <sz val="11"/>
      <color theme="1"/>
      <name val="Times New Roman Cyr"/>
      <family val="1"/>
      <charset val="204"/>
    </font>
    <font>
      <sz val="6"/>
      <color theme="1"/>
      <name val="Times New Roman Cyr"/>
      <family val="1"/>
      <charset val="204"/>
    </font>
    <font>
      <sz val="6"/>
      <name val="Times New Roman"/>
      <family val="1"/>
      <charset val="204"/>
    </font>
    <font>
      <sz val="12"/>
      <name val="Times New Roman Cyr"/>
      <family val="1"/>
      <charset val="204"/>
    </font>
    <font>
      <sz val="12"/>
      <name val="Times New Roman"/>
      <family val="1"/>
      <charset val="204"/>
    </font>
    <font>
      <b/>
      <sz val="11"/>
      <color theme="1"/>
      <name val="Times New Roman Cyr"/>
      <charset val="204"/>
    </font>
    <font>
      <b/>
      <sz val="6"/>
      <color theme="1"/>
      <name val="Times New Roman Cyr"/>
      <charset val="204"/>
    </font>
    <font>
      <b/>
      <sz val="12"/>
      <name val="Times New Roman Cyr"/>
      <charset val="204"/>
    </font>
    <font>
      <sz val="11"/>
      <color theme="1"/>
      <name val="Times New Roman Cyr"/>
      <charset val="204"/>
    </font>
    <font>
      <sz val="6"/>
      <color theme="1"/>
      <name val="Times New Roman Cyr"/>
      <charset val="204"/>
    </font>
    <font>
      <sz val="12"/>
      <name val="Times New Roman Cyr"/>
      <charset val="204"/>
    </font>
    <font>
      <sz val="5"/>
      <color theme="1"/>
      <name val="Times New Roman Cyr"/>
      <family val="1"/>
      <charset val="204"/>
    </font>
    <font>
      <sz val="12"/>
      <color theme="1"/>
      <name val="Times New Roman Cyr"/>
      <family val="1"/>
      <charset val="204"/>
    </font>
    <font>
      <sz val="12"/>
      <color theme="1"/>
      <name val="Calibri"/>
      <family val="2"/>
      <charset val="204"/>
      <scheme val="minor"/>
    </font>
    <font>
      <b/>
      <sz val="12"/>
      <color theme="1"/>
      <name val="Times New Roman Cyr"/>
      <charset val="204"/>
    </font>
    <font>
      <sz val="12"/>
      <color theme="1"/>
      <name val="Times New Roman Cyr"/>
      <charset val="204"/>
    </font>
    <font>
      <sz val="12"/>
      <name val="Arial Cyr"/>
    </font>
    <font>
      <sz val="14"/>
      <color theme="1"/>
      <name val="Calibri"/>
      <family val="2"/>
      <charset val="204"/>
      <scheme val="minor"/>
    </font>
    <font>
      <sz val="16"/>
      <color theme="1"/>
      <name val="Calibri"/>
      <family val="2"/>
      <charset val="204"/>
      <scheme val="minor"/>
    </font>
    <font>
      <sz val="5"/>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164" fontId="5" fillId="0" borderId="0" applyFont="0" applyFill="0" applyBorder="0" applyAlignment="0" applyProtection="0"/>
  </cellStyleXfs>
  <cellXfs count="278">
    <xf numFmtId="0" fontId="0" fillId="0" borderId="0" xfId="0"/>
    <xf numFmtId="0" fontId="6" fillId="0" borderId="0" xfId="0" applyFont="1"/>
    <xf numFmtId="0" fontId="6" fillId="0" borderId="0" xfId="0" applyFont="1" applyAlignment="1">
      <alignment horizontal="center" vertical="center"/>
    </xf>
    <xf numFmtId="0" fontId="6" fillId="2" borderId="2" xfId="0" applyFont="1" applyFill="1" applyBorder="1" applyAlignment="1">
      <alignment horizontal="justify" wrapText="1"/>
    </xf>
    <xf numFmtId="0" fontId="6"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6" fillId="2" borderId="4" xfId="0" applyFont="1" applyFill="1" applyBorder="1"/>
    <xf numFmtId="0" fontId="6" fillId="2" borderId="6" xfId="0" applyFont="1" applyFill="1" applyBorder="1" applyAlignment="1">
      <alignment horizontal="justify" wrapText="1"/>
    </xf>
    <xf numFmtId="0" fontId="6" fillId="2" borderId="7" xfId="0" applyFont="1" applyFill="1" applyBorder="1" applyAlignment="1">
      <alignment horizontal="center" vertical="center"/>
    </xf>
    <xf numFmtId="0" fontId="6" fillId="2" borderId="8" xfId="0" applyFont="1" applyFill="1" applyBorder="1"/>
    <xf numFmtId="0" fontId="6" fillId="2" borderId="9" xfId="0" applyFont="1" applyFill="1" applyBorder="1" applyAlignment="1">
      <alignment horizontal="justify" wrapText="1"/>
    </xf>
    <xf numFmtId="0" fontId="6" fillId="2" borderId="10" xfId="0" applyFont="1" applyFill="1" applyBorder="1" applyAlignment="1">
      <alignment horizontal="center" vertical="center"/>
    </xf>
    <xf numFmtId="0" fontId="9" fillId="2" borderId="2" xfId="0" applyFont="1" applyFill="1" applyBorder="1" applyAlignment="1">
      <alignment horizontal="justify" wrapText="1"/>
    </xf>
    <xf numFmtId="0" fontId="6"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6" fillId="2" borderId="0" xfId="0" applyFont="1" applyFill="1"/>
    <xf numFmtId="0" fontId="6" fillId="2" borderId="0" xfId="0" applyFont="1" applyFill="1" applyAlignment="1">
      <alignment horizontal="center" vertical="center"/>
    </xf>
    <xf numFmtId="0" fontId="7" fillId="2" borderId="1" xfId="0" applyFont="1" applyFill="1" applyBorder="1"/>
    <xf numFmtId="0" fontId="7" fillId="2" borderId="0" xfId="0" applyFont="1" applyFill="1"/>
    <xf numFmtId="0" fontId="7" fillId="2" borderId="0" xfId="0" applyFont="1" applyFill="1" applyAlignment="1">
      <alignment horizontal="center" vertical="center"/>
    </xf>
    <xf numFmtId="49" fontId="1" fillId="2" borderId="4"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6" fillId="2" borderId="4" xfId="0" applyFont="1" applyFill="1" applyBorder="1" applyAlignment="1">
      <alignment wrapText="1"/>
    </xf>
    <xf numFmtId="0" fontId="10" fillId="2" borderId="5" xfId="0" applyFont="1" applyFill="1" applyBorder="1"/>
    <xf numFmtId="0" fontId="10" fillId="2" borderId="4" xfId="0" applyFont="1" applyFill="1" applyBorder="1" applyAlignment="1">
      <alignment wrapText="1"/>
    </xf>
    <xf numFmtId="0" fontId="10" fillId="2" borderId="4" xfId="0" applyFont="1" applyFill="1" applyBorder="1"/>
    <xf numFmtId="0" fontId="10" fillId="2" borderId="5" xfId="0" applyFont="1" applyFill="1" applyBorder="1" applyAlignment="1">
      <alignment wrapText="1"/>
    </xf>
    <xf numFmtId="0" fontId="6" fillId="2" borderId="5" xfId="0" applyFont="1" applyFill="1" applyBorder="1" applyAlignment="1">
      <alignment wrapText="1"/>
    </xf>
    <xf numFmtId="14" fontId="6" fillId="2" borderId="9" xfId="0" applyNumberFormat="1" applyFont="1" applyFill="1" applyBorder="1" applyAlignment="1">
      <alignment horizontal="justify" wrapText="1"/>
    </xf>
    <xf numFmtId="0" fontId="6" fillId="2" borderId="15" xfId="0" applyFont="1" applyFill="1" applyBorder="1"/>
    <xf numFmtId="0" fontId="6" fillId="2" borderId="18" xfId="0" applyFont="1" applyFill="1" applyBorder="1"/>
    <xf numFmtId="0" fontId="6" fillId="2" borderId="19" xfId="0" applyFont="1" applyFill="1" applyBorder="1" applyAlignment="1">
      <alignment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xf numFmtId="0" fontId="6" fillId="2" borderId="15" xfId="0" applyFont="1" applyFill="1" applyBorder="1" applyAlignment="1">
      <alignment horizontal="center" vertical="center"/>
    </xf>
    <xf numFmtId="0" fontId="6" fillId="2" borderId="17" xfId="0" applyFont="1" applyFill="1" applyBorder="1"/>
    <xf numFmtId="0" fontId="10" fillId="2" borderId="1" xfId="0" applyFont="1" applyFill="1" applyBorder="1" applyAlignment="1">
      <alignment wrapText="1"/>
    </xf>
    <xf numFmtId="0" fontId="6" fillId="2" borderId="1" xfId="0" applyFont="1" applyFill="1" applyBorder="1" applyAlignment="1">
      <alignment wrapText="1"/>
    </xf>
    <xf numFmtId="0" fontId="6" fillId="0" borderId="8" xfId="0" applyFont="1" applyBorder="1"/>
    <xf numFmtId="0" fontId="6" fillId="0" borderId="15" xfId="0" applyFont="1" applyBorder="1"/>
    <xf numFmtId="0" fontId="6" fillId="0" borderId="5" xfId="0" applyFont="1" applyBorder="1"/>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6" fillId="2" borderId="4" xfId="0" applyFont="1" applyFill="1" applyBorder="1" applyAlignment="1">
      <alignment horizontal="justify" wrapText="1"/>
    </xf>
    <xf numFmtId="0" fontId="6" fillId="0" borderId="0" xfId="0" applyFont="1" applyAlignment="1">
      <alignment wrapText="1"/>
    </xf>
    <xf numFmtId="0" fontId="8" fillId="2" borderId="4" xfId="0" applyFont="1" applyFill="1" applyBorder="1" applyAlignment="1">
      <alignment horizontal="justify" wrapText="1"/>
    </xf>
    <xf numFmtId="0" fontId="8" fillId="2" borderId="4" xfId="0" applyFont="1" applyFill="1" applyBorder="1" applyAlignment="1">
      <alignment horizontal="left"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165" fontId="6" fillId="2" borderId="12" xfId="0" applyNumberFormat="1" applyFont="1" applyFill="1" applyBorder="1"/>
    <xf numFmtId="165" fontId="6" fillId="2" borderId="0" xfId="0" applyNumberFormat="1" applyFont="1" applyFill="1"/>
    <xf numFmtId="0" fontId="6" fillId="0" borderId="0" xfId="0" applyFont="1" applyFill="1"/>
    <xf numFmtId="0" fontId="6" fillId="0" borderId="0" xfId="0" applyFont="1" applyFill="1" applyAlignment="1">
      <alignment horizontal="center" vertical="center"/>
    </xf>
    <xf numFmtId="0" fontId="8" fillId="0" borderId="0" xfId="0" applyFont="1" applyFill="1"/>
    <xf numFmtId="0" fontId="7" fillId="0" borderId="0" xfId="0" applyFont="1" applyFill="1"/>
    <xf numFmtId="0" fontId="6" fillId="0" borderId="1" xfId="0" applyFont="1" applyFill="1" applyBorder="1" applyAlignment="1">
      <alignment horizontal="center" vertical="center"/>
    </xf>
    <xf numFmtId="0" fontId="6" fillId="0" borderId="1" xfId="0" applyFont="1" applyFill="1" applyBorder="1"/>
    <xf numFmtId="0" fontId="6" fillId="0" borderId="0" xfId="0" applyFont="1" applyFill="1" applyBorder="1"/>
    <xf numFmtId="49" fontId="12" fillId="0" borderId="0" xfId="0" applyNumberFormat="1" applyFont="1" applyFill="1" applyAlignment="1">
      <alignment horizontal="center"/>
    </xf>
    <xf numFmtId="49" fontId="13" fillId="0" borderId="8"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0" fillId="0" borderId="4" xfId="0" applyFont="1" applyFill="1" applyBorder="1" applyAlignment="1">
      <alignment wrapText="1"/>
    </xf>
    <xf numFmtId="0" fontId="6" fillId="0" borderId="4" xfId="0" applyFont="1" applyFill="1" applyBorder="1" applyAlignment="1">
      <alignment wrapText="1"/>
    </xf>
    <xf numFmtId="49" fontId="12" fillId="0" borderId="4" xfId="0" applyNumberFormat="1" applyFont="1" applyFill="1" applyBorder="1" applyAlignment="1">
      <alignment horizontal="center" wrapText="1"/>
    </xf>
    <xf numFmtId="0" fontId="6" fillId="0" borderId="4" xfId="0" applyFont="1" applyFill="1" applyBorder="1"/>
    <xf numFmtId="49" fontId="12" fillId="0" borderId="4" xfId="0" applyNumberFormat="1" applyFont="1" applyFill="1" applyBorder="1" applyAlignment="1">
      <alignment horizontal="center"/>
    </xf>
    <xf numFmtId="0" fontId="6" fillId="0" borderId="8" xfId="0" applyFont="1" applyFill="1" applyBorder="1"/>
    <xf numFmtId="49" fontId="12" fillId="0" borderId="8" xfId="0" applyNumberFormat="1" applyFont="1" applyFill="1" applyBorder="1" applyAlignment="1">
      <alignment horizontal="center"/>
    </xf>
    <xf numFmtId="0" fontId="10" fillId="0" borderId="8" xfId="0" applyFont="1" applyFill="1" applyBorder="1" applyAlignment="1">
      <alignment wrapText="1"/>
    </xf>
    <xf numFmtId="0" fontId="6" fillId="0" borderId="15" xfId="0" applyFont="1" applyFill="1" applyBorder="1"/>
    <xf numFmtId="49" fontId="12" fillId="0" borderId="15" xfId="0" applyNumberFormat="1" applyFont="1" applyFill="1" applyBorder="1" applyAlignment="1">
      <alignment horizontal="center"/>
    </xf>
    <xf numFmtId="0" fontId="10" fillId="0" borderId="15" xfId="0" applyFont="1" applyFill="1" applyBorder="1" applyAlignment="1">
      <alignment wrapText="1"/>
    </xf>
    <xf numFmtId="0" fontId="10" fillId="0" borderId="5" xfId="0" applyFont="1" applyFill="1" applyBorder="1" applyAlignment="1">
      <alignment wrapText="1"/>
    </xf>
    <xf numFmtId="0" fontId="6" fillId="0" borderId="5" xfId="0" applyFont="1" applyFill="1" applyBorder="1"/>
    <xf numFmtId="49" fontId="12" fillId="0" borderId="5" xfId="0" applyNumberFormat="1" applyFont="1" applyFill="1" applyBorder="1" applyAlignment="1">
      <alignment horizontal="center" wrapText="1"/>
    </xf>
    <xf numFmtId="49" fontId="12" fillId="0" borderId="5" xfId="0" applyNumberFormat="1" applyFont="1" applyFill="1" applyBorder="1" applyAlignment="1">
      <alignment horizontal="center"/>
    </xf>
    <xf numFmtId="0" fontId="6" fillId="0" borderId="5" xfId="0" applyFont="1" applyFill="1" applyBorder="1" applyAlignment="1">
      <alignment wrapText="1"/>
    </xf>
    <xf numFmtId="0" fontId="10" fillId="0" borderId="4" xfId="0" applyFont="1" applyFill="1" applyBorder="1"/>
    <xf numFmtId="0" fontId="1"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4" fillId="2" borderId="2" xfId="0" applyFont="1" applyFill="1" applyBorder="1" applyAlignment="1">
      <alignment horizontal="justify" wrapText="1"/>
    </xf>
    <xf numFmtId="0" fontId="14" fillId="2" borderId="3" xfId="0" applyFont="1" applyFill="1" applyBorder="1" applyAlignment="1">
      <alignment horizontal="center" vertical="center"/>
    </xf>
    <xf numFmtId="0" fontId="15" fillId="2" borderId="4" xfId="0" applyFont="1" applyFill="1" applyBorder="1" applyAlignment="1">
      <alignment wrapText="1"/>
    </xf>
    <xf numFmtId="0" fontId="14" fillId="2" borderId="4" xfId="0" applyFont="1" applyFill="1" applyBorder="1" applyAlignment="1">
      <alignment wrapText="1"/>
    </xf>
    <xf numFmtId="0" fontId="14" fillId="2" borderId="5" xfId="0" applyFont="1" applyFill="1" applyBorder="1" applyAlignment="1">
      <alignment wrapText="1"/>
    </xf>
    <xf numFmtId="0" fontId="15" fillId="0" borderId="4" xfId="0" applyFont="1" applyFill="1" applyBorder="1" applyAlignment="1">
      <alignment wrapText="1"/>
    </xf>
    <xf numFmtId="0" fontId="14" fillId="0" borderId="4" xfId="0" applyFont="1" applyFill="1" applyBorder="1"/>
    <xf numFmtId="49" fontId="16" fillId="0" borderId="4" xfId="0" applyNumberFormat="1" applyFont="1" applyFill="1" applyBorder="1" applyAlignment="1">
      <alignment horizontal="center"/>
    </xf>
    <xf numFmtId="0" fontId="14" fillId="0" borderId="0" xfId="0" applyFont="1"/>
    <xf numFmtId="0" fontId="17" fillId="2" borderId="2" xfId="0" applyFont="1" applyFill="1" applyBorder="1" applyAlignment="1">
      <alignment horizontal="justify" wrapText="1"/>
    </xf>
    <xf numFmtId="0" fontId="17" fillId="2" borderId="3" xfId="0" applyFont="1" applyFill="1" applyBorder="1" applyAlignment="1">
      <alignment horizontal="center" vertical="center"/>
    </xf>
    <xf numFmtId="0" fontId="18" fillId="2" borderId="4" xfId="0" applyFont="1" applyFill="1" applyBorder="1" applyAlignment="1">
      <alignment wrapText="1"/>
    </xf>
    <xf numFmtId="0" fontId="17" fillId="2" borderId="4" xfId="0" applyFont="1" applyFill="1" applyBorder="1" applyAlignment="1">
      <alignment wrapText="1"/>
    </xf>
    <xf numFmtId="0" fontId="17" fillId="2" borderId="5" xfId="0" applyFont="1" applyFill="1" applyBorder="1" applyAlignment="1">
      <alignment wrapText="1"/>
    </xf>
    <xf numFmtId="0" fontId="18" fillId="0" borderId="4" xfId="0" applyFont="1" applyFill="1" applyBorder="1" applyAlignment="1">
      <alignment wrapText="1"/>
    </xf>
    <xf numFmtId="0" fontId="17" fillId="0" borderId="4" xfId="0" applyFont="1" applyFill="1" applyBorder="1"/>
    <xf numFmtId="49" fontId="19" fillId="0" borderId="4" xfId="0" applyNumberFormat="1" applyFont="1" applyFill="1" applyBorder="1" applyAlignment="1">
      <alignment horizontal="center"/>
    </xf>
    <xf numFmtId="0" fontId="17" fillId="0" borderId="0" xfId="0" applyFont="1"/>
    <xf numFmtId="0" fontId="14" fillId="0" borderId="4" xfId="0" applyFont="1" applyBorder="1" applyAlignment="1">
      <alignment horizontal="center"/>
    </xf>
    <xf numFmtId="0" fontId="17" fillId="0" borderId="4" xfId="0" applyFont="1" applyFill="1" applyBorder="1" applyAlignment="1">
      <alignment wrapText="1"/>
    </xf>
    <xf numFmtId="0" fontId="10" fillId="0" borderId="4" xfId="0" applyNumberFormat="1" applyFont="1" applyFill="1" applyBorder="1" applyAlignment="1">
      <alignment wrapText="1"/>
    </xf>
    <xf numFmtId="0" fontId="20" fillId="0" borderId="4" xfId="0" applyFont="1" applyFill="1" applyBorder="1" applyAlignment="1">
      <alignment wrapText="1"/>
    </xf>
    <xf numFmtId="0" fontId="1" fillId="0" borderId="14" xfId="0" applyFont="1" applyFill="1" applyBorder="1" applyAlignment="1">
      <alignment horizontal="center" vertical="center" wrapText="1"/>
    </xf>
    <xf numFmtId="0" fontId="6" fillId="0" borderId="0" xfId="0" applyFont="1" applyFill="1" applyAlignment="1">
      <alignment vertical="center"/>
    </xf>
    <xf numFmtId="165" fontId="6" fillId="2" borderId="4" xfId="0" applyNumberFormat="1" applyFont="1" applyFill="1" applyBorder="1" applyAlignment="1">
      <alignment vertical="center" wrapText="1"/>
    </xf>
    <xf numFmtId="165" fontId="6" fillId="2" borderId="12" xfId="0" applyNumberFormat="1" applyFont="1" applyFill="1" applyBorder="1" applyAlignment="1">
      <alignment vertical="center"/>
    </xf>
    <xf numFmtId="165" fontId="6" fillId="2" borderId="0" xfId="0" applyNumberFormat="1" applyFont="1" applyFill="1" applyAlignment="1">
      <alignment vertical="center"/>
    </xf>
    <xf numFmtId="165" fontId="6" fillId="0" borderId="0" xfId="0" applyNumberFormat="1" applyFont="1" applyAlignment="1">
      <alignment vertical="center"/>
    </xf>
    <xf numFmtId="0" fontId="6" fillId="0" borderId="0" xfId="0" applyFont="1" applyAlignment="1">
      <alignment vertical="center"/>
    </xf>
    <xf numFmtId="0" fontId="6" fillId="0" borderId="0" xfId="0" applyFont="1" applyFill="1" applyAlignment="1">
      <alignment vertical="center" wrapText="1"/>
    </xf>
    <xf numFmtId="0" fontId="6" fillId="0" borderId="4" xfId="0" applyFont="1" applyBorder="1" applyAlignment="1">
      <alignment vertical="center" wrapText="1"/>
    </xf>
    <xf numFmtId="0" fontId="6" fillId="2" borderId="14" xfId="0" applyFont="1" applyFill="1" applyBorder="1" applyAlignment="1">
      <alignment vertical="center" wrapText="1"/>
    </xf>
    <xf numFmtId="0" fontId="6" fillId="2" borderId="18" xfId="0" applyFont="1" applyFill="1" applyBorder="1" applyAlignment="1">
      <alignment vertical="center" wrapText="1"/>
    </xf>
    <xf numFmtId="0" fontId="14" fillId="0" borderId="4" xfId="0" applyFont="1" applyBorder="1" applyAlignment="1">
      <alignment vertical="center" wrapText="1"/>
    </xf>
    <xf numFmtId="0" fontId="17" fillId="0" borderId="4" xfId="0" applyFont="1" applyBorder="1" applyAlignment="1">
      <alignment vertical="center" wrapText="1"/>
    </xf>
    <xf numFmtId="0" fontId="6" fillId="2" borderId="12" xfId="0" applyFont="1" applyFill="1" applyBorder="1" applyAlignment="1">
      <alignment vertical="center" wrapText="1"/>
    </xf>
    <xf numFmtId="165" fontId="6" fillId="0" borderId="0" xfId="0" applyNumberFormat="1" applyFont="1" applyFill="1" applyAlignment="1">
      <alignment vertical="center"/>
    </xf>
    <xf numFmtId="0" fontId="6" fillId="0" borderId="0" xfId="0" applyFont="1" applyAlignment="1">
      <alignment vertical="center" wrapText="1"/>
    </xf>
    <xf numFmtId="165" fontId="6" fillId="0" borderId="12" xfId="0" applyNumberFormat="1" applyFont="1" applyFill="1" applyBorder="1" applyAlignment="1">
      <alignment vertical="center"/>
    </xf>
    <xf numFmtId="0" fontId="6" fillId="2" borderId="0" xfId="0" applyFont="1" applyFill="1" applyAlignment="1">
      <alignment vertical="center"/>
    </xf>
    <xf numFmtId="49" fontId="3" fillId="2" borderId="17"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2" borderId="14" xfId="0" applyFont="1" applyFill="1" applyBorder="1" applyAlignment="1">
      <alignment horizontal="center" vertical="center"/>
    </xf>
    <xf numFmtId="165" fontId="21" fillId="2" borderId="4" xfId="0" applyNumberFormat="1" applyFont="1" applyFill="1" applyBorder="1" applyAlignment="1">
      <alignment vertical="center"/>
    </xf>
    <xf numFmtId="165" fontId="21" fillId="0" borderId="4" xfId="0" applyNumberFormat="1" applyFont="1" applyFill="1" applyBorder="1" applyAlignment="1">
      <alignment vertical="center"/>
    </xf>
    <xf numFmtId="165" fontId="21" fillId="2" borderId="4" xfId="0" applyNumberFormat="1" applyFont="1" applyFill="1" applyBorder="1"/>
    <xf numFmtId="165" fontId="21" fillId="2" borderId="4" xfId="0" applyNumberFormat="1" applyFont="1" applyFill="1" applyBorder="1" applyAlignment="1">
      <alignment vertical="center" wrapText="1"/>
    </xf>
    <xf numFmtId="165" fontId="21" fillId="0" borderId="4" xfId="0" applyNumberFormat="1" applyFont="1" applyFill="1" applyBorder="1" applyAlignment="1">
      <alignment vertical="center" wrapText="1"/>
    </xf>
    <xf numFmtId="165" fontId="22" fillId="2" borderId="0" xfId="0" applyNumberFormat="1" applyFont="1" applyFill="1" applyAlignment="1">
      <alignment vertical="center"/>
    </xf>
    <xf numFmtId="165" fontId="21" fillId="2" borderId="4" xfId="0" applyNumberFormat="1" applyFont="1" applyFill="1" applyBorder="1" applyAlignment="1">
      <alignment wrapText="1"/>
    </xf>
    <xf numFmtId="165" fontId="21" fillId="2" borderId="8" xfId="0" applyNumberFormat="1" applyFont="1" applyFill="1" applyBorder="1" applyAlignment="1">
      <alignment vertical="center"/>
    </xf>
    <xf numFmtId="165" fontId="21" fillId="0" borderId="8" xfId="0" applyNumberFormat="1" applyFont="1" applyFill="1" applyBorder="1" applyAlignment="1">
      <alignment vertical="center"/>
    </xf>
    <xf numFmtId="165" fontId="21" fillId="2" borderId="8" xfId="0" applyNumberFormat="1" applyFont="1" applyFill="1" applyBorder="1"/>
    <xf numFmtId="165" fontId="21" fillId="2" borderId="16" xfId="0" applyNumberFormat="1" applyFont="1" applyFill="1" applyBorder="1"/>
    <xf numFmtId="165" fontId="21" fillId="2" borderId="17" xfId="0" applyNumberFormat="1" applyFont="1" applyFill="1" applyBorder="1" applyAlignment="1">
      <alignment vertical="center"/>
    </xf>
    <xf numFmtId="0" fontId="21" fillId="2" borderId="8" xfId="0" applyFont="1" applyFill="1" applyBorder="1" applyAlignment="1">
      <alignment vertical="center"/>
    </xf>
    <xf numFmtId="0" fontId="21" fillId="2" borderId="16" xfId="0" applyFont="1" applyFill="1" applyBorder="1" applyAlignment="1">
      <alignment vertical="center"/>
    </xf>
    <xf numFmtId="165" fontId="21" fillId="2" borderId="16" xfId="0" applyNumberFormat="1" applyFont="1" applyFill="1" applyBorder="1" applyAlignment="1">
      <alignment vertical="center"/>
    </xf>
    <xf numFmtId="165" fontId="21" fillId="2" borderId="14" xfId="0" applyNumberFormat="1" applyFont="1" applyFill="1" applyBorder="1" applyAlignment="1">
      <alignment vertical="center"/>
    </xf>
    <xf numFmtId="165" fontId="21" fillId="2" borderId="15" xfId="0" applyNumberFormat="1" applyFont="1" applyFill="1" applyBorder="1" applyAlignment="1">
      <alignment vertical="center"/>
    </xf>
    <xf numFmtId="165" fontId="21" fillId="0" borderId="15" xfId="0" applyNumberFormat="1" applyFont="1" applyFill="1" applyBorder="1" applyAlignment="1">
      <alignment vertical="center"/>
    </xf>
    <xf numFmtId="165" fontId="21" fillId="2" borderId="15" xfId="0" applyNumberFormat="1" applyFont="1" applyFill="1" applyBorder="1"/>
    <xf numFmtId="165" fontId="21" fillId="2" borderId="6" xfId="0" applyNumberFormat="1" applyFont="1" applyFill="1" applyBorder="1"/>
    <xf numFmtId="165" fontId="21" fillId="2" borderId="0" xfId="0" applyNumberFormat="1" applyFont="1" applyFill="1" applyBorder="1" applyAlignment="1">
      <alignment vertical="center"/>
    </xf>
    <xf numFmtId="0" fontId="21" fillId="2" borderId="15" xfId="0" applyFont="1" applyFill="1" applyBorder="1" applyAlignment="1">
      <alignment vertical="center"/>
    </xf>
    <xf numFmtId="0" fontId="21" fillId="2" borderId="6" xfId="0" applyFont="1" applyFill="1" applyBorder="1" applyAlignment="1">
      <alignment vertical="center"/>
    </xf>
    <xf numFmtId="165" fontId="21" fillId="2" borderId="6" xfId="0" applyNumberFormat="1" applyFont="1" applyFill="1" applyBorder="1" applyAlignment="1">
      <alignment vertical="center"/>
    </xf>
    <xf numFmtId="165" fontId="21" fillId="2" borderId="18" xfId="0" applyNumberFormat="1" applyFont="1" applyFill="1" applyBorder="1" applyAlignment="1">
      <alignment vertical="center"/>
    </xf>
    <xf numFmtId="165" fontId="21" fillId="2" borderId="5" xfId="0" applyNumberFormat="1" applyFont="1" applyFill="1" applyBorder="1" applyAlignment="1">
      <alignment vertical="center"/>
    </xf>
    <xf numFmtId="165" fontId="21" fillId="0" borderId="5" xfId="0" applyNumberFormat="1" applyFont="1" applyFill="1" applyBorder="1" applyAlignment="1">
      <alignment vertical="center"/>
    </xf>
    <xf numFmtId="165" fontId="21" fillId="2" borderId="5" xfId="0" applyNumberFormat="1" applyFont="1" applyFill="1" applyBorder="1"/>
    <xf numFmtId="165" fontId="21" fillId="2" borderId="9" xfId="0" applyNumberFormat="1" applyFont="1" applyFill="1" applyBorder="1"/>
    <xf numFmtId="165" fontId="21" fillId="2" borderId="1" xfId="0" applyNumberFormat="1" applyFont="1" applyFill="1" applyBorder="1" applyAlignment="1">
      <alignment vertical="center"/>
    </xf>
    <xf numFmtId="165" fontId="21" fillId="2" borderId="9" xfId="0" applyNumberFormat="1" applyFont="1" applyFill="1" applyBorder="1" applyAlignment="1">
      <alignment vertical="center"/>
    </xf>
    <xf numFmtId="165" fontId="21" fillId="2" borderId="19" xfId="0" applyNumberFormat="1" applyFont="1" applyFill="1" applyBorder="1" applyAlignment="1">
      <alignment vertical="center"/>
    </xf>
    <xf numFmtId="165" fontId="23" fillId="0" borderId="4" xfId="0" applyNumberFormat="1" applyFont="1" applyBorder="1" applyAlignment="1">
      <alignment vertical="center"/>
    </xf>
    <xf numFmtId="165" fontId="23" fillId="0" borderId="4" xfId="0" applyNumberFormat="1" applyFont="1" applyFill="1" applyBorder="1" applyAlignment="1">
      <alignment vertical="center"/>
    </xf>
    <xf numFmtId="165" fontId="23" fillId="2" borderId="4" xfId="0" applyNumberFormat="1" applyFont="1" applyFill="1" applyBorder="1" applyAlignment="1">
      <alignment vertical="center"/>
    </xf>
    <xf numFmtId="165" fontId="23" fillId="2" borderId="4" xfId="0" applyNumberFormat="1" applyFont="1" applyFill="1" applyBorder="1"/>
    <xf numFmtId="165" fontId="24" fillId="2" borderId="4" xfId="0" applyNumberFormat="1" applyFont="1" applyFill="1" applyBorder="1" applyAlignment="1">
      <alignment vertical="center"/>
    </xf>
    <xf numFmtId="165" fontId="24" fillId="0" borderId="4" xfId="0" applyNumberFormat="1" applyFont="1" applyFill="1" applyBorder="1" applyAlignment="1">
      <alignment vertical="center"/>
    </xf>
    <xf numFmtId="165" fontId="24" fillId="2" borderId="4" xfId="0" applyNumberFormat="1" applyFont="1" applyFill="1" applyBorder="1"/>
    <xf numFmtId="165" fontId="24" fillId="2" borderId="5" xfId="0" applyNumberFormat="1" applyFont="1" applyFill="1" applyBorder="1" applyAlignment="1">
      <alignment vertical="center"/>
    </xf>
    <xf numFmtId="165" fontId="23" fillId="2" borderId="5" xfId="0" applyNumberFormat="1" applyFont="1" applyFill="1" applyBorder="1" applyAlignment="1">
      <alignment vertical="center"/>
    </xf>
    <xf numFmtId="165" fontId="25" fillId="0" borderId="4" xfId="0" applyNumberFormat="1" applyFont="1" applyBorder="1" applyAlignment="1" applyProtection="1">
      <alignment horizontal="right" vertical="center" wrapText="1"/>
    </xf>
    <xf numFmtId="165" fontId="25" fillId="0" borderId="4" xfId="0" applyNumberFormat="1" applyFont="1" applyFill="1" applyBorder="1" applyAlignment="1" applyProtection="1">
      <alignment horizontal="right" vertical="center" wrapText="1"/>
    </xf>
    <xf numFmtId="165" fontId="25" fillId="2" borderId="4" xfId="0" applyNumberFormat="1" applyFont="1" applyFill="1" applyBorder="1" applyAlignment="1" applyProtection="1">
      <alignment horizontal="right" vertical="center"/>
    </xf>
    <xf numFmtId="165" fontId="21" fillId="2" borderId="5" xfId="0" applyNumberFormat="1" applyFont="1" applyFill="1" applyBorder="1" applyAlignment="1">
      <alignment vertical="center" wrapText="1"/>
    </xf>
    <xf numFmtId="165" fontId="21" fillId="0" borderId="5" xfId="0" applyNumberFormat="1" applyFont="1" applyFill="1" applyBorder="1" applyAlignment="1">
      <alignment vertical="center" wrapText="1"/>
    </xf>
    <xf numFmtId="165" fontId="26" fillId="2" borderId="22" xfId="0" applyNumberFormat="1" applyFont="1" applyFill="1" applyBorder="1" applyAlignment="1">
      <alignment horizontal="right"/>
    </xf>
    <xf numFmtId="165" fontId="27" fillId="3" borderId="22" xfId="0" applyNumberFormat="1" applyFont="1" applyFill="1" applyBorder="1" applyAlignment="1">
      <alignment horizontal="right"/>
    </xf>
    <xf numFmtId="14" fontId="6" fillId="2" borderId="2" xfId="0" applyNumberFormat="1" applyFont="1" applyFill="1" applyBorder="1" applyAlignment="1">
      <alignment horizontal="justify" wrapText="1"/>
    </xf>
    <xf numFmtId="0" fontId="0" fillId="0" borderId="2" xfId="0" applyBorder="1" applyAlignment="1">
      <alignment horizontal="justify" wrapText="1"/>
    </xf>
    <xf numFmtId="0" fontId="7" fillId="2" borderId="1" xfId="0" applyFont="1" applyFill="1" applyBorder="1" applyAlignment="1">
      <alignment horizontal="center" vertical="center"/>
    </xf>
    <xf numFmtId="0" fontId="0" fillId="0" borderId="1" xfId="0" applyBorder="1" applyAlignment="1"/>
    <xf numFmtId="0" fontId="7" fillId="2" borderId="1" xfId="0" applyFont="1" applyFill="1" applyBorder="1" applyAlignment="1"/>
    <xf numFmtId="0" fontId="7" fillId="2" borderId="0" xfId="0" applyFont="1" applyFill="1" applyBorder="1" applyAlignment="1">
      <alignment horizontal="center" vertical="center"/>
    </xf>
    <xf numFmtId="0" fontId="0" fillId="0" borderId="0" xfId="0" applyAlignment="1"/>
    <xf numFmtId="0" fontId="7" fillId="2" borderId="0" xfId="0" applyFont="1" applyFill="1" applyAlignment="1"/>
    <xf numFmtId="0" fontId="7" fillId="2" borderId="17" xfId="0" applyFont="1" applyFill="1" applyBorder="1" applyAlignment="1">
      <alignment horizontal="center"/>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25" xfId="0" applyFont="1" applyFill="1" applyBorder="1" applyAlignment="1">
      <alignment horizontal="center" vertical="center"/>
    </xf>
    <xf numFmtId="0" fontId="17" fillId="2" borderId="10" xfId="0" applyFont="1" applyFill="1" applyBorder="1" applyAlignment="1">
      <alignment horizontal="center" vertical="center"/>
    </xf>
    <xf numFmtId="0" fontId="9" fillId="0" borderId="0" xfId="0" applyFont="1" applyFill="1" applyAlignment="1">
      <alignment horizontal="center" wrapText="1"/>
    </xf>
    <xf numFmtId="0" fontId="4" fillId="0" borderId="0" xfId="1" applyNumberFormat="1" applyFont="1" applyFill="1" applyBorder="1" applyAlignment="1" applyProtection="1">
      <alignment horizontal="left" vertical="center" wrapText="1"/>
    </xf>
    <xf numFmtId="49" fontId="3" fillId="0" borderId="8"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9" xfId="0"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0" fillId="0" borderId="5" xfId="0" applyFont="1" applyBorder="1" applyAlignment="1">
      <alignment wrapText="1"/>
    </xf>
    <xf numFmtId="0" fontId="20" fillId="0" borderId="8" xfId="0" applyFont="1" applyFill="1" applyBorder="1" applyAlignment="1">
      <alignment wrapText="1"/>
    </xf>
    <xf numFmtId="0" fontId="28" fillId="0" borderId="15" xfId="0" applyFont="1" applyBorder="1" applyAlignment="1">
      <alignment wrapText="1"/>
    </xf>
    <xf numFmtId="0" fontId="28" fillId="0" borderId="5" xfId="0" applyFont="1" applyBorder="1" applyAlignment="1">
      <alignment wrapText="1"/>
    </xf>
  </cellXfs>
  <cellStyles count="2">
    <cellStyle name="Денежный" xfId="1" builtinId="4"/>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79"/>
  <sheetViews>
    <sheetView tabSelected="1" zoomScale="70" zoomScaleNormal="70" zoomScaleSheetLayoutView="80" workbookViewId="0">
      <selection activeCell="AE40" sqref="AE40"/>
    </sheetView>
  </sheetViews>
  <sheetFormatPr defaultRowHeight="15.75"/>
  <cols>
    <col min="1" max="1" width="32.42578125" style="1" customWidth="1"/>
    <col min="2" max="2" width="8.140625" style="2" customWidth="1"/>
    <col min="3" max="3" width="6.7109375" style="1" customWidth="1"/>
    <col min="4" max="4" width="4" style="1" customWidth="1"/>
    <col min="5" max="5" width="6.28515625" style="1" customWidth="1"/>
    <col min="6" max="6" width="3" style="1" customWidth="1"/>
    <col min="7" max="7" width="3.85546875" style="1" customWidth="1"/>
    <col min="8" max="8" width="4" style="1" customWidth="1"/>
    <col min="9" max="9" width="2.42578125" style="1" customWidth="1"/>
    <col min="10" max="10" width="4.28515625" style="1" customWidth="1"/>
    <col min="11" max="11" width="3.42578125" style="1" customWidth="1"/>
    <col min="12" max="13" width="3.7109375" style="1" customWidth="1"/>
    <col min="14" max="14" width="3.28515625" style="1" customWidth="1"/>
    <col min="15" max="15" width="3.5703125" style="1" customWidth="1"/>
    <col min="16" max="16" width="4.28515625" style="1" customWidth="1"/>
    <col min="17" max="17" width="3.85546875" style="1" customWidth="1"/>
    <col min="18" max="18" width="3.28515625" style="1" customWidth="1"/>
    <col min="19" max="20" width="3.85546875" style="1" customWidth="1"/>
    <col min="21" max="21" width="3.28515625" style="1" customWidth="1"/>
    <col min="22" max="22" width="3.5703125" style="1" customWidth="1"/>
    <col min="23" max="23" width="8.140625" style="1" customWidth="1"/>
    <col min="24" max="24" width="5.85546875" style="1" customWidth="1"/>
    <col min="25" max="25" width="7" style="1" customWidth="1"/>
    <col min="26" max="26" width="4.28515625" style="1" customWidth="1"/>
    <col min="27" max="27" width="3.85546875" style="1" customWidth="1"/>
    <col min="28" max="28" width="4.42578125" style="1" customWidth="1"/>
    <col min="29" max="30" width="8.140625" style="59" customWidth="1"/>
    <col min="31" max="31" width="7.5703125" style="59" customWidth="1"/>
    <col min="32" max="32" width="5.85546875" style="59" customWidth="1"/>
    <col min="33" max="33" width="8.140625" style="66" customWidth="1"/>
    <col min="34" max="34" width="11.7109375" style="120" customWidth="1"/>
    <col min="35" max="35" width="9.7109375" style="115" customWidth="1"/>
    <col min="36" max="36" width="10.85546875" style="131" customWidth="1"/>
    <col min="37" max="37" width="11.140625" style="131" customWidth="1"/>
    <col min="38" max="38" width="11.42578125" style="131" customWidth="1"/>
    <col min="39" max="39" width="11" style="131" customWidth="1"/>
    <col min="40" max="40" width="1.140625" style="17" customWidth="1"/>
    <col min="41" max="41" width="1.42578125" style="17" customWidth="1"/>
    <col min="42" max="42" width="1.85546875" style="17" customWidth="1"/>
    <col min="43" max="43" width="2" style="17" customWidth="1"/>
    <col min="44" max="44" width="2.28515625" style="17" customWidth="1"/>
    <col min="45" max="45" width="2.85546875" style="17" customWidth="1"/>
    <col min="46" max="46" width="12" style="131" customWidth="1"/>
    <col min="47" max="47" width="13.28515625" style="131" customWidth="1"/>
    <col min="48" max="48" width="9.5703125" style="131" customWidth="1"/>
    <col min="49" max="49" width="10" style="131" customWidth="1"/>
    <col min="50" max="50" width="11" style="131" customWidth="1"/>
    <col min="51" max="51" width="10.42578125" style="131" customWidth="1"/>
    <col min="52" max="52" width="9.7109375" style="131" customWidth="1"/>
    <col min="53" max="53" width="12.7109375" style="131" customWidth="1"/>
    <col min="54" max="54" width="11.140625" style="131" customWidth="1"/>
    <col min="55" max="55" width="1.42578125" style="131" customWidth="1"/>
    <col min="56" max="56" width="1.28515625" style="131" customWidth="1"/>
    <col min="57" max="57" width="1.140625" style="131" customWidth="1"/>
    <col min="58" max="58" width="10.5703125" style="131" customWidth="1"/>
    <col min="59" max="59" width="12" style="131" customWidth="1"/>
    <col min="60" max="60" width="11" style="120" customWidth="1"/>
    <col min="61" max="61" width="6.7109375" style="129" customWidth="1"/>
    <col min="62" max="16384" width="9.140625" style="1"/>
  </cols>
  <sheetData>
    <row r="1" spans="1:61" ht="15" customHeight="1">
      <c r="A1" s="59"/>
      <c r="B1" s="60"/>
      <c r="C1" s="59"/>
      <c r="D1" s="59"/>
      <c r="E1" s="59"/>
      <c r="F1" s="59"/>
      <c r="G1" s="59"/>
      <c r="H1" s="59"/>
      <c r="I1" s="59"/>
      <c r="J1" s="59"/>
      <c r="K1" s="59"/>
      <c r="L1" s="59"/>
      <c r="M1" s="59"/>
      <c r="N1" s="59"/>
      <c r="O1" s="59"/>
      <c r="P1" s="59"/>
      <c r="Q1" s="59"/>
      <c r="R1" s="59"/>
      <c r="S1" s="59"/>
      <c r="T1" s="59"/>
      <c r="U1" s="59"/>
      <c r="V1" s="59"/>
      <c r="W1" s="59"/>
      <c r="X1" s="59"/>
      <c r="Y1" s="59"/>
      <c r="Z1" s="59"/>
      <c r="AA1" s="59"/>
      <c r="AB1" s="59"/>
      <c r="AH1" s="115"/>
      <c r="AY1" s="206" t="s">
        <v>145</v>
      </c>
      <c r="AZ1" s="206"/>
      <c r="BA1" s="206"/>
      <c r="BB1" s="206"/>
      <c r="BC1" s="206"/>
      <c r="BD1" s="206"/>
      <c r="BE1" s="206"/>
      <c r="BF1" s="206"/>
      <c r="BG1" s="206"/>
      <c r="BH1" s="206"/>
      <c r="BI1" s="206"/>
    </row>
    <row r="2" spans="1:61" ht="25.5" customHeight="1">
      <c r="A2" s="205" t="s">
        <v>48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6"/>
      <c r="AZ2" s="206"/>
      <c r="BA2" s="206"/>
      <c r="BB2" s="206"/>
      <c r="BC2" s="206"/>
      <c r="BD2" s="206"/>
      <c r="BE2" s="206"/>
      <c r="BF2" s="206"/>
      <c r="BG2" s="206"/>
      <c r="BH2" s="206"/>
      <c r="BI2" s="206"/>
    </row>
    <row r="3" spans="1:61">
      <c r="A3" s="59"/>
      <c r="B3" s="60"/>
      <c r="C3" s="59"/>
      <c r="D3" s="59"/>
      <c r="E3" s="59"/>
      <c r="F3" s="59"/>
      <c r="G3" s="59"/>
      <c r="H3" s="59"/>
      <c r="I3" s="59"/>
      <c r="J3" s="59"/>
      <c r="K3" s="59"/>
      <c r="L3" s="59"/>
      <c r="M3" s="59"/>
      <c r="N3" s="59"/>
      <c r="O3" s="59"/>
      <c r="P3" s="59"/>
      <c r="Q3" s="59"/>
      <c r="R3" s="59"/>
      <c r="S3" s="59"/>
      <c r="T3" s="59"/>
      <c r="U3" s="59"/>
      <c r="V3" s="59"/>
      <c r="W3" s="59"/>
      <c r="X3" s="59"/>
      <c r="Y3" s="59"/>
      <c r="Z3" s="59"/>
      <c r="AA3" s="59"/>
      <c r="AB3" s="59"/>
      <c r="AH3" s="115"/>
      <c r="AY3" s="206"/>
      <c r="AZ3" s="206"/>
      <c r="BA3" s="206"/>
      <c r="BB3" s="206"/>
      <c r="BC3" s="206"/>
      <c r="BD3" s="206"/>
      <c r="BE3" s="206"/>
      <c r="BF3" s="206"/>
      <c r="BG3" s="206"/>
      <c r="BH3" s="206"/>
      <c r="BI3" s="206"/>
    </row>
    <row r="4" spans="1:61" ht="15">
      <c r="A4" s="205" t="s">
        <v>174</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6"/>
      <c r="AZ4" s="206"/>
      <c r="BA4" s="206"/>
      <c r="BB4" s="206"/>
      <c r="BC4" s="206"/>
      <c r="BD4" s="206"/>
      <c r="BE4" s="206"/>
      <c r="BF4" s="206"/>
      <c r="BG4" s="206"/>
      <c r="BH4" s="206"/>
      <c r="BI4" s="206"/>
    </row>
    <row r="5" spans="1:61">
      <c r="A5" s="61"/>
      <c r="B5" s="60"/>
      <c r="C5" s="59"/>
      <c r="D5" s="59"/>
      <c r="E5" s="59"/>
      <c r="F5" s="59"/>
      <c r="G5" s="59"/>
      <c r="H5" s="59"/>
      <c r="I5" s="59"/>
      <c r="J5" s="59"/>
      <c r="K5" s="59"/>
      <c r="L5" s="59"/>
      <c r="M5" s="59"/>
      <c r="N5" s="59"/>
      <c r="O5" s="59"/>
      <c r="P5" s="59"/>
      <c r="Q5" s="59"/>
      <c r="R5" s="59"/>
      <c r="S5" s="59"/>
      <c r="T5" s="59"/>
      <c r="U5" s="59"/>
      <c r="V5" s="59"/>
      <c r="W5" s="59"/>
      <c r="X5" s="59"/>
      <c r="Y5" s="59"/>
      <c r="Z5" s="59"/>
      <c r="AA5" s="59"/>
      <c r="AB5" s="59"/>
      <c r="AH5" s="115"/>
      <c r="AY5" s="206"/>
      <c r="AZ5" s="206"/>
      <c r="BA5" s="206"/>
      <c r="BB5" s="206"/>
      <c r="BC5" s="206"/>
      <c r="BD5" s="206"/>
      <c r="BE5" s="206"/>
      <c r="BF5" s="206"/>
      <c r="BG5" s="206"/>
      <c r="BH5" s="206"/>
      <c r="BI5" s="206"/>
    </row>
    <row r="6" spans="1:61">
      <c r="A6" s="62" t="s">
        <v>128</v>
      </c>
      <c r="B6" s="63"/>
      <c r="C6" s="64"/>
      <c r="D6" s="64"/>
      <c r="E6" s="64"/>
      <c r="F6" s="64"/>
      <c r="G6" s="64"/>
      <c r="H6" s="64"/>
      <c r="I6" s="64"/>
      <c r="J6" s="64"/>
      <c r="K6" s="64"/>
      <c r="L6" s="64"/>
      <c r="M6" s="64"/>
      <c r="N6" s="64"/>
      <c r="O6" s="64"/>
      <c r="P6" s="64"/>
      <c r="Q6" s="65"/>
      <c r="R6" s="65"/>
      <c r="S6" s="65"/>
      <c r="T6" s="65"/>
      <c r="U6" s="65"/>
      <c r="V6" s="65"/>
      <c r="W6" s="59"/>
      <c r="X6" s="59"/>
      <c r="Y6" s="59"/>
      <c r="Z6" s="59"/>
      <c r="AA6" s="59"/>
      <c r="AB6" s="59"/>
      <c r="AH6" s="115"/>
      <c r="AY6" s="206"/>
      <c r="AZ6" s="206"/>
      <c r="BA6" s="206"/>
      <c r="BB6" s="206"/>
      <c r="BC6" s="206"/>
      <c r="BD6" s="206"/>
      <c r="BE6" s="206"/>
      <c r="BF6" s="206"/>
      <c r="BG6" s="206"/>
      <c r="BH6" s="206"/>
      <c r="BI6" s="206"/>
    </row>
    <row r="7" spans="1:61">
      <c r="A7" s="62" t="s">
        <v>0</v>
      </c>
      <c r="B7" s="60"/>
      <c r="C7" s="59"/>
      <c r="D7" s="59"/>
      <c r="E7" s="59"/>
      <c r="F7" s="59"/>
      <c r="G7" s="59"/>
      <c r="H7" s="59"/>
      <c r="I7" s="59"/>
      <c r="J7" s="59"/>
      <c r="K7" s="59"/>
      <c r="L7" s="59"/>
      <c r="M7" s="59"/>
      <c r="N7" s="59"/>
      <c r="O7" s="59"/>
      <c r="P7" s="59"/>
      <c r="Q7" s="59"/>
      <c r="R7" s="59"/>
      <c r="S7" s="59"/>
      <c r="T7" s="59"/>
      <c r="U7" s="59"/>
      <c r="V7" s="59"/>
      <c r="W7" s="59"/>
      <c r="X7" s="59"/>
      <c r="Y7" s="59"/>
      <c r="Z7" s="59"/>
      <c r="AA7" s="59"/>
      <c r="AB7" s="59"/>
      <c r="AH7" s="115"/>
      <c r="AY7" s="206"/>
      <c r="AZ7" s="206"/>
      <c r="BA7" s="206"/>
      <c r="BB7" s="206"/>
      <c r="BC7" s="206"/>
      <c r="BD7" s="206"/>
      <c r="BE7" s="206"/>
      <c r="BF7" s="206"/>
      <c r="BG7" s="206"/>
      <c r="BH7" s="206"/>
      <c r="BI7" s="206"/>
    </row>
    <row r="8" spans="1:61" ht="18" customHeight="1">
      <c r="A8" s="59"/>
      <c r="B8" s="60"/>
      <c r="C8" s="59"/>
      <c r="D8" s="59"/>
      <c r="E8" s="59"/>
      <c r="F8" s="59"/>
      <c r="G8" s="59"/>
      <c r="H8" s="59"/>
      <c r="I8" s="59"/>
      <c r="J8" s="59"/>
      <c r="K8" s="59"/>
      <c r="L8" s="59"/>
      <c r="M8" s="59"/>
      <c r="N8" s="59"/>
      <c r="O8" s="59"/>
      <c r="P8" s="59"/>
      <c r="Q8" s="59"/>
      <c r="R8" s="59"/>
      <c r="S8" s="59"/>
      <c r="T8" s="59"/>
      <c r="U8" s="59"/>
      <c r="V8" s="59"/>
      <c r="W8" s="59"/>
      <c r="X8" s="59"/>
      <c r="Y8" s="59"/>
      <c r="Z8" s="59"/>
      <c r="AA8" s="59"/>
      <c r="AB8" s="59"/>
      <c r="AH8" s="115"/>
      <c r="BH8" s="115"/>
      <c r="BI8" s="121"/>
    </row>
    <row r="9" spans="1:61" ht="18" customHeight="1">
      <c r="A9" s="257" t="s">
        <v>15</v>
      </c>
      <c r="B9" s="268" t="s">
        <v>16</v>
      </c>
      <c r="C9" s="216" t="s">
        <v>47</v>
      </c>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8"/>
      <c r="AE9" s="219"/>
      <c r="AF9" s="254" t="s">
        <v>7</v>
      </c>
      <c r="AG9" s="271" t="s">
        <v>8</v>
      </c>
      <c r="AH9" s="234" t="s">
        <v>9</v>
      </c>
      <c r="AI9" s="235"/>
      <c r="AJ9" s="235"/>
      <c r="AK9" s="235"/>
      <c r="AL9" s="235"/>
      <c r="AM9" s="260"/>
      <c r="AN9" s="132"/>
      <c r="AO9" s="132"/>
      <c r="AP9" s="132"/>
      <c r="AQ9" s="132"/>
      <c r="AR9" s="132"/>
      <c r="AS9" s="132"/>
      <c r="AT9" s="240" t="s">
        <v>41</v>
      </c>
      <c r="AU9" s="247"/>
      <c r="AV9" s="247"/>
      <c r="AW9" s="247"/>
      <c r="AX9" s="247"/>
      <c r="AY9" s="244"/>
      <c r="AZ9" s="240" t="s">
        <v>42</v>
      </c>
      <c r="BA9" s="247"/>
      <c r="BB9" s="244"/>
      <c r="BC9" s="132"/>
      <c r="BD9" s="132"/>
      <c r="BE9" s="132"/>
      <c r="BF9" s="234" t="s">
        <v>43</v>
      </c>
      <c r="BG9" s="235"/>
      <c r="BH9" s="235"/>
      <c r="BI9" s="207" t="s">
        <v>14</v>
      </c>
    </row>
    <row r="10" spans="1:61" ht="37.5" customHeight="1">
      <c r="A10" s="258"/>
      <c r="B10" s="269"/>
      <c r="C10" s="220"/>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2"/>
      <c r="AD10" s="222"/>
      <c r="AE10" s="223"/>
      <c r="AF10" s="255"/>
      <c r="AG10" s="272"/>
      <c r="AH10" s="236"/>
      <c r="AI10" s="237"/>
      <c r="AJ10" s="237"/>
      <c r="AK10" s="237"/>
      <c r="AL10" s="237"/>
      <c r="AM10" s="261"/>
      <c r="AN10" s="133"/>
      <c r="AO10" s="133"/>
      <c r="AP10" s="133"/>
      <c r="AQ10" s="133"/>
      <c r="AR10" s="133"/>
      <c r="AS10" s="133"/>
      <c r="AT10" s="248"/>
      <c r="AU10" s="249"/>
      <c r="AV10" s="249"/>
      <c r="AW10" s="249"/>
      <c r="AX10" s="249"/>
      <c r="AY10" s="250"/>
      <c r="AZ10" s="248"/>
      <c r="BA10" s="249"/>
      <c r="BB10" s="250"/>
      <c r="BC10" s="133"/>
      <c r="BD10" s="133"/>
      <c r="BE10" s="133"/>
      <c r="BF10" s="236"/>
      <c r="BG10" s="237"/>
      <c r="BH10" s="237"/>
      <c r="BI10" s="208"/>
    </row>
    <row r="11" spans="1:61" ht="35.25" customHeight="1">
      <c r="A11" s="258"/>
      <c r="B11" s="269"/>
      <c r="C11" s="224" t="s">
        <v>29</v>
      </c>
      <c r="D11" s="225"/>
      <c r="E11" s="225"/>
      <c r="F11" s="225"/>
      <c r="G11" s="225"/>
      <c r="H11" s="225"/>
      <c r="I11" s="225"/>
      <c r="J11" s="225"/>
      <c r="K11" s="225"/>
      <c r="L11" s="225"/>
      <c r="M11" s="225"/>
      <c r="N11" s="225"/>
      <c r="O11" s="225"/>
      <c r="P11" s="225"/>
      <c r="Q11" s="225"/>
      <c r="R11" s="225"/>
      <c r="S11" s="225"/>
      <c r="T11" s="225"/>
      <c r="U11" s="225"/>
      <c r="V11" s="225"/>
      <c r="W11" s="224" t="s">
        <v>30</v>
      </c>
      <c r="X11" s="225"/>
      <c r="Y11" s="225"/>
      <c r="Z11" s="225"/>
      <c r="AA11" s="225"/>
      <c r="AB11" s="225"/>
      <c r="AC11" s="224" t="s">
        <v>57</v>
      </c>
      <c r="AD11" s="225"/>
      <c r="AE11" s="226"/>
      <c r="AF11" s="255"/>
      <c r="AG11" s="272"/>
      <c r="AH11" s="262"/>
      <c r="AI11" s="263"/>
      <c r="AJ11" s="263"/>
      <c r="AK11" s="263"/>
      <c r="AL11" s="263"/>
      <c r="AM11" s="264"/>
      <c r="AN11" s="134"/>
      <c r="AO11" s="134"/>
      <c r="AP11" s="134"/>
      <c r="AQ11" s="134"/>
      <c r="AR11" s="134"/>
      <c r="AS11" s="134"/>
      <c r="AT11" s="251"/>
      <c r="AU11" s="252"/>
      <c r="AV11" s="252"/>
      <c r="AW11" s="252"/>
      <c r="AX11" s="252"/>
      <c r="AY11" s="253"/>
      <c r="AZ11" s="251"/>
      <c r="BA11" s="252"/>
      <c r="BB11" s="253"/>
      <c r="BC11" s="134"/>
      <c r="BD11" s="134"/>
      <c r="BE11" s="134"/>
      <c r="BF11" s="238"/>
      <c r="BG11" s="239"/>
      <c r="BH11" s="239"/>
      <c r="BI11" s="208"/>
    </row>
    <row r="12" spans="1:61" ht="102" customHeight="1">
      <c r="A12" s="258"/>
      <c r="B12" s="269"/>
      <c r="C12" s="230" t="s">
        <v>10</v>
      </c>
      <c r="D12" s="231"/>
      <c r="E12" s="232"/>
      <c r="F12" s="224" t="s">
        <v>11</v>
      </c>
      <c r="G12" s="225"/>
      <c r="H12" s="225"/>
      <c r="I12" s="226"/>
      <c r="J12" s="224" t="s">
        <v>12</v>
      </c>
      <c r="K12" s="225"/>
      <c r="L12" s="226"/>
      <c r="M12" s="216" t="s">
        <v>31</v>
      </c>
      <c r="N12" s="217"/>
      <c r="O12" s="217"/>
      <c r="P12" s="233"/>
      <c r="Q12" s="224" t="s">
        <v>13</v>
      </c>
      <c r="R12" s="225"/>
      <c r="S12" s="225"/>
      <c r="T12" s="224" t="s">
        <v>32</v>
      </c>
      <c r="U12" s="225"/>
      <c r="V12" s="226"/>
      <c r="W12" s="224" t="s">
        <v>33</v>
      </c>
      <c r="X12" s="225"/>
      <c r="Y12" s="226"/>
      <c r="Z12" s="224" t="s">
        <v>34</v>
      </c>
      <c r="AA12" s="225"/>
      <c r="AB12" s="225"/>
      <c r="AC12" s="224" t="s">
        <v>58</v>
      </c>
      <c r="AD12" s="225"/>
      <c r="AE12" s="225"/>
      <c r="AF12" s="255"/>
      <c r="AG12" s="273"/>
      <c r="AH12" s="234" t="s">
        <v>59</v>
      </c>
      <c r="AI12" s="265"/>
      <c r="AJ12" s="213" t="s">
        <v>60</v>
      </c>
      <c r="AK12" s="213" t="s">
        <v>61</v>
      </c>
      <c r="AL12" s="240" t="s">
        <v>44</v>
      </c>
      <c r="AM12" s="244"/>
      <c r="AN12" s="132"/>
      <c r="AO12" s="132"/>
      <c r="AP12" s="132"/>
      <c r="AQ12" s="132"/>
      <c r="AR12" s="132"/>
      <c r="AS12" s="132"/>
      <c r="AT12" s="240" t="s">
        <v>59</v>
      </c>
      <c r="AU12" s="241"/>
      <c r="AV12" s="213" t="s">
        <v>60</v>
      </c>
      <c r="AW12" s="213" t="s">
        <v>61</v>
      </c>
      <c r="AX12" s="240" t="s">
        <v>44</v>
      </c>
      <c r="AY12" s="244"/>
      <c r="AZ12" s="213" t="s">
        <v>64</v>
      </c>
      <c r="BA12" s="213" t="s">
        <v>65</v>
      </c>
      <c r="BB12" s="213" t="s">
        <v>66</v>
      </c>
      <c r="BC12" s="135"/>
      <c r="BD12" s="135"/>
      <c r="BE12" s="135"/>
      <c r="BF12" s="213" t="s">
        <v>64</v>
      </c>
      <c r="BG12" s="213" t="s">
        <v>65</v>
      </c>
      <c r="BH12" s="207" t="s">
        <v>66</v>
      </c>
      <c r="BI12" s="208"/>
    </row>
    <row r="13" spans="1:61" ht="51" customHeight="1">
      <c r="A13" s="258"/>
      <c r="B13" s="269"/>
      <c r="C13" s="227" t="s">
        <v>35</v>
      </c>
      <c r="D13" s="227" t="s">
        <v>36</v>
      </c>
      <c r="E13" s="227" t="s">
        <v>37</v>
      </c>
      <c r="F13" s="227" t="s">
        <v>35</v>
      </c>
      <c r="G13" s="227" t="s">
        <v>36</v>
      </c>
      <c r="H13" s="227" t="s">
        <v>37</v>
      </c>
      <c r="I13" s="254" t="s">
        <v>38</v>
      </c>
      <c r="J13" s="227" t="s">
        <v>35</v>
      </c>
      <c r="K13" s="216" t="s">
        <v>39</v>
      </c>
      <c r="L13" s="227" t="s">
        <v>37</v>
      </c>
      <c r="M13" s="227" t="s">
        <v>35</v>
      </c>
      <c r="N13" s="216" t="s">
        <v>39</v>
      </c>
      <c r="O13" s="227" t="s">
        <v>37</v>
      </c>
      <c r="P13" s="254" t="s">
        <v>38</v>
      </c>
      <c r="Q13" s="227" t="s">
        <v>35</v>
      </c>
      <c r="R13" s="216" t="s">
        <v>39</v>
      </c>
      <c r="S13" s="254" t="s">
        <v>37</v>
      </c>
      <c r="T13" s="227" t="s">
        <v>35</v>
      </c>
      <c r="U13" s="216" t="s">
        <v>39</v>
      </c>
      <c r="V13" s="254" t="s">
        <v>37</v>
      </c>
      <c r="W13" s="227" t="s">
        <v>35</v>
      </c>
      <c r="X13" s="227" t="s">
        <v>36</v>
      </c>
      <c r="Y13" s="227" t="s">
        <v>37</v>
      </c>
      <c r="Z13" s="227" t="s">
        <v>35</v>
      </c>
      <c r="AA13" s="216" t="s">
        <v>39</v>
      </c>
      <c r="AB13" s="227" t="s">
        <v>37</v>
      </c>
      <c r="AC13" s="227" t="s">
        <v>35</v>
      </c>
      <c r="AD13" s="227" t="s">
        <v>36</v>
      </c>
      <c r="AE13" s="227" t="s">
        <v>37</v>
      </c>
      <c r="AF13" s="255"/>
      <c r="AG13" s="228" t="s">
        <v>40</v>
      </c>
      <c r="AH13" s="266"/>
      <c r="AI13" s="267"/>
      <c r="AJ13" s="214"/>
      <c r="AK13" s="214"/>
      <c r="AL13" s="245"/>
      <c r="AM13" s="246"/>
      <c r="AN13" s="136"/>
      <c r="AO13" s="136"/>
      <c r="AP13" s="136"/>
      <c r="AQ13" s="136"/>
      <c r="AR13" s="136"/>
      <c r="AS13" s="136"/>
      <c r="AT13" s="242"/>
      <c r="AU13" s="243"/>
      <c r="AV13" s="214"/>
      <c r="AW13" s="214"/>
      <c r="AX13" s="245"/>
      <c r="AY13" s="246"/>
      <c r="AZ13" s="214"/>
      <c r="BA13" s="214"/>
      <c r="BB13" s="214"/>
      <c r="BC13" s="137"/>
      <c r="BD13" s="137"/>
      <c r="BE13" s="137"/>
      <c r="BF13" s="214"/>
      <c r="BG13" s="214"/>
      <c r="BH13" s="208"/>
      <c r="BI13" s="208"/>
    </row>
    <row r="14" spans="1:61" ht="18" customHeight="1">
      <c r="A14" s="258"/>
      <c r="B14" s="269"/>
      <c r="C14" s="227"/>
      <c r="D14" s="227"/>
      <c r="E14" s="227"/>
      <c r="F14" s="227"/>
      <c r="G14" s="227"/>
      <c r="H14" s="227"/>
      <c r="I14" s="255"/>
      <c r="J14" s="227"/>
      <c r="K14" s="220"/>
      <c r="L14" s="227"/>
      <c r="M14" s="227"/>
      <c r="N14" s="220"/>
      <c r="O14" s="227"/>
      <c r="P14" s="255"/>
      <c r="Q14" s="227"/>
      <c r="R14" s="220"/>
      <c r="S14" s="255"/>
      <c r="T14" s="227"/>
      <c r="U14" s="220"/>
      <c r="V14" s="255"/>
      <c r="W14" s="227"/>
      <c r="X14" s="227"/>
      <c r="Y14" s="227"/>
      <c r="Z14" s="227"/>
      <c r="AA14" s="220"/>
      <c r="AB14" s="227"/>
      <c r="AC14" s="227"/>
      <c r="AD14" s="227"/>
      <c r="AE14" s="227"/>
      <c r="AF14" s="255"/>
      <c r="AG14" s="228"/>
      <c r="AH14" s="207" t="s">
        <v>45</v>
      </c>
      <c r="AI14" s="207" t="s">
        <v>46</v>
      </c>
      <c r="AJ14" s="214"/>
      <c r="AK14" s="214"/>
      <c r="AL14" s="210" t="s">
        <v>62</v>
      </c>
      <c r="AM14" s="210" t="s">
        <v>63</v>
      </c>
      <c r="AN14" s="138"/>
      <c r="AO14" s="138"/>
      <c r="AP14" s="138"/>
      <c r="AQ14" s="138"/>
      <c r="AR14" s="138"/>
      <c r="AS14" s="138"/>
      <c r="AT14" s="213" t="s">
        <v>45</v>
      </c>
      <c r="AU14" s="213" t="s">
        <v>46</v>
      </c>
      <c r="AV14" s="214"/>
      <c r="AW14" s="214"/>
      <c r="AX14" s="210" t="s">
        <v>62</v>
      </c>
      <c r="AY14" s="210" t="s">
        <v>63</v>
      </c>
      <c r="AZ14" s="214"/>
      <c r="BA14" s="214"/>
      <c r="BB14" s="214"/>
      <c r="BC14" s="137"/>
      <c r="BD14" s="137"/>
      <c r="BE14" s="137"/>
      <c r="BF14" s="214"/>
      <c r="BG14" s="214"/>
      <c r="BH14" s="208"/>
      <c r="BI14" s="208"/>
    </row>
    <row r="15" spans="1:61" ht="18" customHeight="1">
      <c r="A15" s="258"/>
      <c r="B15" s="269"/>
      <c r="C15" s="227"/>
      <c r="D15" s="227"/>
      <c r="E15" s="227"/>
      <c r="F15" s="227"/>
      <c r="G15" s="227"/>
      <c r="H15" s="227"/>
      <c r="I15" s="255"/>
      <c r="J15" s="227"/>
      <c r="K15" s="220"/>
      <c r="L15" s="227"/>
      <c r="M15" s="227"/>
      <c r="N15" s="220"/>
      <c r="O15" s="227"/>
      <c r="P15" s="255"/>
      <c r="Q15" s="227"/>
      <c r="R15" s="220"/>
      <c r="S15" s="255"/>
      <c r="T15" s="227"/>
      <c r="U15" s="220"/>
      <c r="V15" s="255"/>
      <c r="W15" s="227"/>
      <c r="X15" s="227"/>
      <c r="Y15" s="227"/>
      <c r="Z15" s="227"/>
      <c r="AA15" s="220"/>
      <c r="AB15" s="227"/>
      <c r="AC15" s="227"/>
      <c r="AD15" s="227"/>
      <c r="AE15" s="227"/>
      <c r="AF15" s="255"/>
      <c r="AG15" s="228"/>
      <c r="AH15" s="208"/>
      <c r="AI15" s="208"/>
      <c r="AJ15" s="214"/>
      <c r="AK15" s="214"/>
      <c r="AL15" s="211"/>
      <c r="AM15" s="211"/>
      <c r="AN15" s="139"/>
      <c r="AO15" s="139"/>
      <c r="AP15" s="139"/>
      <c r="AQ15" s="139"/>
      <c r="AR15" s="139"/>
      <c r="AS15" s="139"/>
      <c r="AT15" s="214"/>
      <c r="AU15" s="214"/>
      <c r="AV15" s="214"/>
      <c r="AW15" s="214"/>
      <c r="AX15" s="211"/>
      <c r="AY15" s="211"/>
      <c r="AZ15" s="214"/>
      <c r="BA15" s="214"/>
      <c r="BB15" s="214"/>
      <c r="BC15" s="137"/>
      <c r="BD15" s="137"/>
      <c r="BE15" s="137"/>
      <c r="BF15" s="214"/>
      <c r="BG15" s="214"/>
      <c r="BH15" s="208"/>
      <c r="BI15" s="208"/>
    </row>
    <row r="16" spans="1:61" ht="18" customHeight="1">
      <c r="A16" s="258"/>
      <c r="B16" s="269"/>
      <c r="C16" s="227"/>
      <c r="D16" s="227"/>
      <c r="E16" s="227"/>
      <c r="F16" s="227"/>
      <c r="G16" s="227"/>
      <c r="H16" s="227"/>
      <c r="I16" s="255"/>
      <c r="J16" s="227"/>
      <c r="K16" s="220"/>
      <c r="L16" s="227"/>
      <c r="M16" s="227"/>
      <c r="N16" s="220"/>
      <c r="O16" s="227"/>
      <c r="P16" s="255"/>
      <c r="Q16" s="227"/>
      <c r="R16" s="220"/>
      <c r="S16" s="255"/>
      <c r="T16" s="227"/>
      <c r="U16" s="220"/>
      <c r="V16" s="255"/>
      <c r="W16" s="227"/>
      <c r="X16" s="227"/>
      <c r="Y16" s="227"/>
      <c r="Z16" s="227"/>
      <c r="AA16" s="220"/>
      <c r="AB16" s="227"/>
      <c r="AC16" s="227"/>
      <c r="AD16" s="227"/>
      <c r="AE16" s="227"/>
      <c r="AF16" s="255"/>
      <c r="AG16" s="228"/>
      <c r="AH16" s="208"/>
      <c r="AI16" s="208"/>
      <c r="AJ16" s="214"/>
      <c r="AK16" s="214"/>
      <c r="AL16" s="211"/>
      <c r="AM16" s="211"/>
      <c r="AN16" s="139"/>
      <c r="AO16" s="139"/>
      <c r="AP16" s="139"/>
      <c r="AQ16" s="139"/>
      <c r="AR16" s="139"/>
      <c r="AS16" s="139"/>
      <c r="AT16" s="214"/>
      <c r="AU16" s="214"/>
      <c r="AV16" s="214"/>
      <c r="AW16" s="214"/>
      <c r="AX16" s="211"/>
      <c r="AY16" s="211"/>
      <c r="AZ16" s="214"/>
      <c r="BA16" s="214"/>
      <c r="BB16" s="214"/>
      <c r="BC16" s="137"/>
      <c r="BD16" s="137"/>
      <c r="BE16" s="137"/>
      <c r="BF16" s="214"/>
      <c r="BG16" s="214"/>
      <c r="BH16" s="208"/>
      <c r="BI16" s="208"/>
    </row>
    <row r="17" spans="1:61" ht="18" customHeight="1">
      <c r="A17" s="258"/>
      <c r="B17" s="269"/>
      <c r="C17" s="227"/>
      <c r="D17" s="227"/>
      <c r="E17" s="227"/>
      <c r="F17" s="227"/>
      <c r="G17" s="227"/>
      <c r="H17" s="227"/>
      <c r="I17" s="255"/>
      <c r="J17" s="227"/>
      <c r="K17" s="220"/>
      <c r="L17" s="227"/>
      <c r="M17" s="227"/>
      <c r="N17" s="220"/>
      <c r="O17" s="227"/>
      <c r="P17" s="255"/>
      <c r="Q17" s="227"/>
      <c r="R17" s="220"/>
      <c r="S17" s="255"/>
      <c r="T17" s="227"/>
      <c r="U17" s="220"/>
      <c r="V17" s="255"/>
      <c r="W17" s="227"/>
      <c r="X17" s="227"/>
      <c r="Y17" s="227"/>
      <c r="Z17" s="227"/>
      <c r="AA17" s="220"/>
      <c r="AB17" s="227"/>
      <c r="AC17" s="227"/>
      <c r="AD17" s="227"/>
      <c r="AE17" s="227"/>
      <c r="AF17" s="255"/>
      <c r="AG17" s="228"/>
      <c r="AH17" s="208"/>
      <c r="AI17" s="208"/>
      <c r="AJ17" s="214"/>
      <c r="AK17" s="214"/>
      <c r="AL17" s="211"/>
      <c r="AM17" s="211"/>
      <c r="AN17" s="139"/>
      <c r="AO17" s="139"/>
      <c r="AP17" s="139"/>
      <c r="AQ17" s="139"/>
      <c r="AR17" s="139"/>
      <c r="AS17" s="139"/>
      <c r="AT17" s="214"/>
      <c r="AU17" s="214"/>
      <c r="AV17" s="214"/>
      <c r="AW17" s="214"/>
      <c r="AX17" s="211"/>
      <c r="AY17" s="211"/>
      <c r="AZ17" s="214"/>
      <c r="BA17" s="214"/>
      <c r="BB17" s="214"/>
      <c r="BC17" s="137"/>
      <c r="BD17" s="137"/>
      <c r="BE17" s="137"/>
      <c r="BF17" s="214"/>
      <c r="BG17" s="214"/>
      <c r="BH17" s="208"/>
      <c r="BI17" s="208"/>
    </row>
    <row r="18" spans="1:61" ht="18" customHeight="1">
      <c r="A18" s="259"/>
      <c r="B18" s="270"/>
      <c r="C18" s="227"/>
      <c r="D18" s="227"/>
      <c r="E18" s="227"/>
      <c r="F18" s="227"/>
      <c r="G18" s="227"/>
      <c r="H18" s="227"/>
      <c r="I18" s="256"/>
      <c r="J18" s="227"/>
      <c r="K18" s="229"/>
      <c r="L18" s="227"/>
      <c r="M18" s="227"/>
      <c r="N18" s="229"/>
      <c r="O18" s="227"/>
      <c r="P18" s="256"/>
      <c r="Q18" s="227"/>
      <c r="R18" s="229"/>
      <c r="S18" s="256"/>
      <c r="T18" s="227"/>
      <c r="U18" s="229"/>
      <c r="V18" s="256"/>
      <c r="W18" s="227"/>
      <c r="X18" s="227"/>
      <c r="Y18" s="227"/>
      <c r="Z18" s="227"/>
      <c r="AA18" s="229"/>
      <c r="AB18" s="227"/>
      <c r="AC18" s="227"/>
      <c r="AD18" s="227"/>
      <c r="AE18" s="227"/>
      <c r="AF18" s="256"/>
      <c r="AG18" s="228"/>
      <c r="AH18" s="209"/>
      <c r="AI18" s="209"/>
      <c r="AJ18" s="215"/>
      <c r="AK18" s="215"/>
      <c r="AL18" s="212"/>
      <c r="AM18" s="212"/>
      <c r="AN18" s="140" t="s">
        <v>165</v>
      </c>
      <c r="AO18" s="140" t="s">
        <v>166</v>
      </c>
      <c r="AP18" s="140" t="s">
        <v>167</v>
      </c>
      <c r="AQ18" s="140" t="s">
        <v>168</v>
      </c>
      <c r="AR18" s="140" t="s">
        <v>169</v>
      </c>
      <c r="AS18" s="140" t="s">
        <v>170</v>
      </c>
      <c r="AT18" s="215"/>
      <c r="AU18" s="215"/>
      <c r="AV18" s="215"/>
      <c r="AW18" s="215"/>
      <c r="AX18" s="212"/>
      <c r="AY18" s="212"/>
      <c r="AZ18" s="215"/>
      <c r="BA18" s="215"/>
      <c r="BB18" s="215"/>
      <c r="BC18" s="141" t="s">
        <v>171</v>
      </c>
      <c r="BD18" s="141" t="s">
        <v>167</v>
      </c>
      <c r="BE18" s="141" t="s">
        <v>168</v>
      </c>
      <c r="BF18" s="215"/>
      <c r="BG18" s="215"/>
      <c r="BH18" s="209"/>
      <c r="BI18" s="209"/>
    </row>
    <row r="19" spans="1:61" ht="18" customHeight="1">
      <c r="A19" s="22">
        <v>1</v>
      </c>
      <c r="B19" s="23" t="s">
        <v>17</v>
      </c>
      <c r="C19" s="24">
        <v>3</v>
      </c>
      <c r="D19" s="24">
        <v>4</v>
      </c>
      <c r="E19" s="24">
        <v>5</v>
      </c>
      <c r="F19" s="24">
        <v>6</v>
      </c>
      <c r="G19" s="24">
        <v>7</v>
      </c>
      <c r="H19" s="24">
        <v>8</v>
      </c>
      <c r="I19" s="24">
        <v>9</v>
      </c>
      <c r="J19" s="24">
        <v>10</v>
      </c>
      <c r="K19" s="24">
        <v>11</v>
      </c>
      <c r="L19" s="24">
        <v>12</v>
      </c>
      <c r="M19" s="24">
        <v>13</v>
      </c>
      <c r="N19" s="24">
        <v>14</v>
      </c>
      <c r="O19" s="24">
        <v>15</v>
      </c>
      <c r="P19" s="24">
        <v>16</v>
      </c>
      <c r="Q19" s="25">
        <v>17</v>
      </c>
      <c r="R19" s="25">
        <v>18</v>
      </c>
      <c r="S19" s="25">
        <v>19</v>
      </c>
      <c r="T19" s="25">
        <v>20</v>
      </c>
      <c r="U19" s="25">
        <v>21</v>
      </c>
      <c r="V19" s="25">
        <v>22</v>
      </c>
      <c r="W19" s="25">
        <v>23</v>
      </c>
      <c r="X19" s="24">
        <v>24</v>
      </c>
      <c r="Y19" s="24">
        <v>25</v>
      </c>
      <c r="Z19" s="24">
        <v>26</v>
      </c>
      <c r="AA19" s="24">
        <v>27</v>
      </c>
      <c r="AB19" s="24">
        <v>28</v>
      </c>
      <c r="AC19" s="24"/>
      <c r="AD19" s="24"/>
      <c r="AE19" s="24"/>
      <c r="AF19" s="24">
        <v>29</v>
      </c>
      <c r="AG19" s="67">
        <v>30</v>
      </c>
      <c r="AH19" s="142">
        <v>31</v>
      </c>
      <c r="AI19" s="142">
        <v>32</v>
      </c>
      <c r="AJ19" s="143"/>
      <c r="AK19" s="143">
        <v>34</v>
      </c>
      <c r="AL19" s="143">
        <v>35</v>
      </c>
      <c r="AM19" s="143">
        <v>36</v>
      </c>
      <c r="AN19" s="143"/>
      <c r="AO19" s="143"/>
      <c r="AP19" s="143"/>
      <c r="AQ19" s="143"/>
      <c r="AR19" s="143"/>
      <c r="AS19" s="143"/>
      <c r="AT19" s="143">
        <v>37</v>
      </c>
      <c r="AU19" s="143">
        <v>38</v>
      </c>
      <c r="AV19" s="143">
        <v>39</v>
      </c>
      <c r="AW19" s="143">
        <v>40</v>
      </c>
      <c r="AX19" s="143">
        <v>41</v>
      </c>
      <c r="AY19" s="143">
        <v>42</v>
      </c>
      <c r="AZ19" s="143">
        <v>43</v>
      </c>
      <c r="BA19" s="143">
        <v>44</v>
      </c>
      <c r="BB19" s="143">
        <v>45</v>
      </c>
      <c r="BC19" s="143"/>
      <c r="BD19" s="143"/>
      <c r="BE19" s="143"/>
      <c r="BF19" s="143">
        <v>46</v>
      </c>
      <c r="BG19" s="143">
        <v>47</v>
      </c>
      <c r="BH19" s="142">
        <v>48</v>
      </c>
      <c r="BI19" s="114">
        <v>49</v>
      </c>
    </row>
    <row r="20" spans="1:61" ht="105">
      <c r="A20" s="3" t="s">
        <v>2</v>
      </c>
      <c r="B20" s="4">
        <v>3800</v>
      </c>
      <c r="C20" s="5" t="s">
        <v>26</v>
      </c>
      <c r="D20" s="5" t="s">
        <v>26</v>
      </c>
      <c r="E20" s="5" t="s">
        <v>26</v>
      </c>
      <c r="F20" s="5" t="s">
        <v>26</v>
      </c>
      <c r="G20" s="5" t="s">
        <v>26</v>
      </c>
      <c r="H20" s="5" t="s">
        <v>26</v>
      </c>
      <c r="I20" s="5" t="s">
        <v>26</v>
      </c>
      <c r="J20" s="5" t="s">
        <v>26</v>
      </c>
      <c r="K20" s="5" t="s">
        <v>26</v>
      </c>
      <c r="L20" s="5" t="s">
        <v>26</v>
      </c>
      <c r="M20" s="5" t="s">
        <v>26</v>
      </c>
      <c r="N20" s="5" t="s">
        <v>26</v>
      </c>
      <c r="O20" s="5" t="s">
        <v>26</v>
      </c>
      <c r="P20" s="5" t="s">
        <v>26</v>
      </c>
      <c r="Q20" s="6" t="s">
        <v>26</v>
      </c>
      <c r="R20" s="6" t="s">
        <v>26</v>
      </c>
      <c r="S20" s="6" t="s">
        <v>26</v>
      </c>
      <c r="T20" s="6" t="s">
        <v>26</v>
      </c>
      <c r="U20" s="6" t="s">
        <v>26</v>
      </c>
      <c r="V20" s="6" t="s">
        <v>26</v>
      </c>
      <c r="W20" s="6" t="s">
        <v>26</v>
      </c>
      <c r="X20" s="5" t="s">
        <v>26</v>
      </c>
      <c r="Y20" s="5" t="s">
        <v>26</v>
      </c>
      <c r="Z20" s="5" t="s">
        <v>26</v>
      </c>
      <c r="AA20" s="5" t="s">
        <v>26</v>
      </c>
      <c r="AB20" s="5" t="s">
        <v>26</v>
      </c>
      <c r="AC20" s="25"/>
      <c r="AD20" s="25"/>
      <c r="AE20" s="25"/>
      <c r="AF20" s="25" t="s">
        <v>26</v>
      </c>
      <c r="AG20" s="68" t="s">
        <v>26</v>
      </c>
      <c r="AH20" s="144">
        <f t="shared" ref="AH20:BH20" si="0">AH21+AH38+AH59</f>
        <v>51462.718830000005</v>
      </c>
      <c r="AI20" s="145">
        <f t="shared" si="0"/>
        <v>44393.592660000002</v>
      </c>
      <c r="AJ20" s="144">
        <f t="shared" si="0"/>
        <v>46696.027269999999</v>
      </c>
      <c r="AK20" s="144">
        <f t="shared" si="0"/>
        <v>39737.699999999997</v>
      </c>
      <c r="AL20" s="144">
        <f t="shared" si="0"/>
        <v>39917.699999999997</v>
      </c>
      <c r="AM20" s="144">
        <f t="shared" si="0"/>
        <v>40127.699999999997</v>
      </c>
      <c r="AN20" s="146">
        <f t="shared" si="0"/>
        <v>11758.899790000001</v>
      </c>
      <c r="AO20" s="146">
        <f t="shared" si="0"/>
        <v>6185.5230000000001</v>
      </c>
      <c r="AP20" s="146">
        <f t="shared" si="0"/>
        <v>6217.6381999999994</v>
      </c>
      <c r="AQ20" s="146">
        <f t="shared" si="0"/>
        <v>600</v>
      </c>
      <c r="AR20" s="146">
        <f t="shared" si="0"/>
        <v>450</v>
      </c>
      <c r="AS20" s="146">
        <f t="shared" si="0"/>
        <v>450</v>
      </c>
      <c r="AT20" s="144">
        <f t="shared" si="0"/>
        <v>39703.819040000002</v>
      </c>
      <c r="AU20" s="144">
        <f t="shared" si="0"/>
        <v>38208.069660000001</v>
      </c>
      <c r="AV20" s="144">
        <f t="shared" si="0"/>
        <v>40478.389070000005</v>
      </c>
      <c r="AW20" s="144">
        <f t="shared" si="0"/>
        <v>39137.699999999997</v>
      </c>
      <c r="AX20" s="144">
        <f t="shared" si="0"/>
        <v>39467.699999999997</v>
      </c>
      <c r="AY20" s="144">
        <f t="shared" si="0"/>
        <v>39677.699999999997</v>
      </c>
      <c r="AZ20" s="144">
        <f t="shared" si="0"/>
        <v>44393.592660000002</v>
      </c>
      <c r="BA20" s="144">
        <f t="shared" si="0"/>
        <v>46696.027269999999</v>
      </c>
      <c r="BB20" s="144">
        <f t="shared" si="0"/>
        <v>39737.699999999997</v>
      </c>
      <c r="BC20" s="144">
        <f t="shared" si="0"/>
        <v>6185.5230000000001</v>
      </c>
      <c r="BD20" s="144">
        <f t="shared" si="0"/>
        <v>6217.6381999999994</v>
      </c>
      <c r="BE20" s="144">
        <f t="shared" si="0"/>
        <v>600</v>
      </c>
      <c r="BF20" s="144">
        <f t="shared" si="0"/>
        <v>38208.069660000001</v>
      </c>
      <c r="BG20" s="144">
        <f t="shared" si="0"/>
        <v>40478.389070000005</v>
      </c>
      <c r="BH20" s="144">
        <f t="shared" si="0"/>
        <v>39137.699999999997</v>
      </c>
      <c r="BI20" s="122"/>
    </row>
    <row r="21" spans="1:61" ht="135">
      <c r="A21" s="3" t="s">
        <v>3</v>
      </c>
      <c r="B21" s="4">
        <v>3801</v>
      </c>
      <c r="C21" s="5" t="s">
        <v>26</v>
      </c>
      <c r="D21" s="5" t="s">
        <v>26</v>
      </c>
      <c r="E21" s="5" t="s">
        <v>26</v>
      </c>
      <c r="F21" s="5" t="s">
        <v>26</v>
      </c>
      <c r="G21" s="5" t="s">
        <v>26</v>
      </c>
      <c r="H21" s="5" t="s">
        <v>26</v>
      </c>
      <c r="I21" s="5" t="s">
        <v>26</v>
      </c>
      <c r="J21" s="5" t="s">
        <v>26</v>
      </c>
      <c r="K21" s="5" t="s">
        <v>26</v>
      </c>
      <c r="L21" s="5" t="s">
        <v>26</v>
      </c>
      <c r="M21" s="5" t="s">
        <v>26</v>
      </c>
      <c r="N21" s="5" t="s">
        <v>26</v>
      </c>
      <c r="O21" s="5" t="s">
        <v>26</v>
      </c>
      <c r="P21" s="5" t="s">
        <v>26</v>
      </c>
      <c r="Q21" s="6" t="s">
        <v>26</v>
      </c>
      <c r="R21" s="6" t="s">
        <v>26</v>
      </c>
      <c r="S21" s="6" t="s">
        <v>26</v>
      </c>
      <c r="T21" s="6" t="s">
        <v>26</v>
      </c>
      <c r="U21" s="6" t="s">
        <v>26</v>
      </c>
      <c r="V21" s="6" t="s">
        <v>26</v>
      </c>
      <c r="W21" s="6" t="s">
        <v>26</v>
      </c>
      <c r="X21" s="5" t="s">
        <v>26</v>
      </c>
      <c r="Y21" s="5" t="s">
        <v>26</v>
      </c>
      <c r="Z21" s="5" t="s">
        <v>26</v>
      </c>
      <c r="AA21" s="5" t="s">
        <v>26</v>
      </c>
      <c r="AB21" s="5" t="s">
        <v>26</v>
      </c>
      <c r="AC21" s="25"/>
      <c r="AD21" s="25"/>
      <c r="AE21" s="25"/>
      <c r="AF21" s="25" t="s">
        <v>26</v>
      </c>
      <c r="AG21" s="68" t="s">
        <v>26</v>
      </c>
      <c r="AH21" s="144">
        <f>AH22</f>
        <v>41162.551830000004</v>
      </c>
      <c r="AI21" s="145">
        <f t="shared" ref="AI21:BH21" si="1">AI22</f>
        <v>34370.298560000003</v>
      </c>
      <c r="AJ21" s="144">
        <f t="shared" si="1"/>
        <v>35371.558389999998</v>
      </c>
      <c r="AK21" s="144">
        <f t="shared" si="1"/>
        <v>27983.200000000001</v>
      </c>
      <c r="AL21" s="144">
        <f t="shared" si="1"/>
        <v>28063.200000000001</v>
      </c>
      <c r="AM21" s="144">
        <f t="shared" si="1"/>
        <v>28173.200000000001</v>
      </c>
      <c r="AN21" s="146">
        <f t="shared" si="1"/>
        <v>11698.59179</v>
      </c>
      <c r="AO21" s="146">
        <f t="shared" si="1"/>
        <v>6125.2150000000001</v>
      </c>
      <c r="AP21" s="146">
        <f t="shared" si="1"/>
        <v>6152.6381999999994</v>
      </c>
      <c r="AQ21" s="146">
        <f t="shared" si="1"/>
        <v>500</v>
      </c>
      <c r="AR21" s="146">
        <f t="shared" si="1"/>
        <v>350</v>
      </c>
      <c r="AS21" s="146">
        <f t="shared" si="1"/>
        <v>350</v>
      </c>
      <c r="AT21" s="144">
        <f t="shared" si="1"/>
        <v>29463.960040000002</v>
      </c>
      <c r="AU21" s="144">
        <f t="shared" si="1"/>
        <v>28245.083560000003</v>
      </c>
      <c r="AV21" s="144">
        <f t="shared" si="1"/>
        <v>29218.920190000001</v>
      </c>
      <c r="AW21" s="144">
        <f t="shared" si="1"/>
        <v>27483.200000000001</v>
      </c>
      <c r="AX21" s="144">
        <f t="shared" si="1"/>
        <v>27713.200000000001</v>
      </c>
      <c r="AY21" s="144">
        <f t="shared" si="1"/>
        <v>27823.200000000001</v>
      </c>
      <c r="AZ21" s="144">
        <f t="shared" si="1"/>
        <v>34370.298560000003</v>
      </c>
      <c r="BA21" s="144">
        <f t="shared" si="1"/>
        <v>35371.558389999998</v>
      </c>
      <c r="BB21" s="144">
        <f t="shared" si="1"/>
        <v>27983.200000000001</v>
      </c>
      <c r="BC21" s="144">
        <f t="shared" si="1"/>
        <v>6125.2150000000001</v>
      </c>
      <c r="BD21" s="144">
        <f t="shared" si="1"/>
        <v>6152.6381999999994</v>
      </c>
      <c r="BE21" s="144">
        <f t="shared" si="1"/>
        <v>500</v>
      </c>
      <c r="BF21" s="144">
        <f t="shared" si="1"/>
        <v>28245.083560000003</v>
      </c>
      <c r="BG21" s="144">
        <f t="shared" si="1"/>
        <v>29218.920190000001</v>
      </c>
      <c r="BH21" s="144">
        <f t="shared" si="1"/>
        <v>27483.200000000001</v>
      </c>
      <c r="BI21" s="122"/>
    </row>
    <row r="22" spans="1:61" ht="105">
      <c r="A22" s="3" t="s">
        <v>4</v>
      </c>
      <c r="B22" s="4">
        <v>3802</v>
      </c>
      <c r="C22" s="5" t="s">
        <v>26</v>
      </c>
      <c r="D22" s="5" t="s">
        <v>26</v>
      </c>
      <c r="E22" s="5" t="s">
        <v>26</v>
      </c>
      <c r="F22" s="5" t="s">
        <v>26</v>
      </c>
      <c r="G22" s="5" t="s">
        <v>26</v>
      </c>
      <c r="H22" s="5" t="s">
        <v>26</v>
      </c>
      <c r="I22" s="5" t="s">
        <v>26</v>
      </c>
      <c r="J22" s="5" t="s">
        <v>26</v>
      </c>
      <c r="K22" s="5" t="s">
        <v>26</v>
      </c>
      <c r="L22" s="5" t="s">
        <v>26</v>
      </c>
      <c r="M22" s="5" t="s">
        <v>26</v>
      </c>
      <c r="N22" s="5" t="s">
        <v>26</v>
      </c>
      <c r="O22" s="5" t="s">
        <v>26</v>
      </c>
      <c r="P22" s="5" t="s">
        <v>26</v>
      </c>
      <c r="Q22" s="6" t="s">
        <v>26</v>
      </c>
      <c r="R22" s="6" t="s">
        <v>26</v>
      </c>
      <c r="S22" s="6" t="s">
        <v>26</v>
      </c>
      <c r="T22" s="6" t="s">
        <v>26</v>
      </c>
      <c r="U22" s="6" t="s">
        <v>26</v>
      </c>
      <c r="V22" s="6" t="s">
        <v>26</v>
      </c>
      <c r="W22" s="6" t="s">
        <v>26</v>
      </c>
      <c r="X22" s="5" t="s">
        <v>26</v>
      </c>
      <c r="Y22" s="5" t="s">
        <v>26</v>
      </c>
      <c r="Z22" s="5" t="s">
        <v>26</v>
      </c>
      <c r="AA22" s="5" t="s">
        <v>26</v>
      </c>
      <c r="AB22" s="5" t="s">
        <v>26</v>
      </c>
      <c r="AC22" s="25"/>
      <c r="AD22" s="25"/>
      <c r="AE22" s="25"/>
      <c r="AF22" s="25" t="s">
        <v>26</v>
      </c>
      <c r="AG22" s="68" t="s">
        <v>26</v>
      </c>
      <c r="AH22" s="144">
        <f>AH23+AH24+AH25+AH26+AH27+AH28+AH29+AH30+AH31+AH32+AH33+AH34+AH35+AH36+AH37</f>
        <v>41162.551830000004</v>
      </c>
      <c r="AI22" s="145">
        <f t="shared" ref="AI22:BH22" si="2">AI23+AI24+AI25+AI26+AI27+AI28+AI29+AI30+AI31+AI32+AI33+AI34+AI35+AI36+AI37</f>
        <v>34370.298560000003</v>
      </c>
      <c r="AJ22" s="144">
        <f t="shared" si="2"/>
        <v>35371.558389999998</v>
      </c>
      <c r="AK22" s="144">
        <f t="shared" si="2"/>
        <v>27983.200000000001</v>
      </c>
      <c r="AL22" s="144">
        <f t="shared" si="2"/>
        <v>28063.200000000001</v>
      </c>
      <c r="AM22" s="144">
        <f t="shared" si="2"/>
        <v>28173.200000000001</v>
      </c>
      <c r="AN22" s="146">
        <f t="shared" si="2"/>
        <v>11698.59179</v>
      </c>
      <c r="AO22" s="146">
        <f t="shared" si="2"/>
        <v>6125.2150000000001</v>
      </c>
      <c r="AP22" s="146">
        <f t="shared" si="2"/>
        <v>6152.6381999999994</v>
      </c>
      <c r="AQ22" s="146">
        <f t="shared" si="2"/>
        <v>500</v>
      </c>
      <c r="AR22" s="146">
        <f t="shared" si="2"/>
        <v>350</v>
      </c>
      <c r="AS22" s="146">
        <f t="shared" si="2"/>
        <v>350</v>
      </c>
      <c r="AT22" s="144">
        <f t="shared" si="2"/>
        <v>29463.960040000002</v>
      </c>
      <c r="AU22" s="144">
        <f>AU23+AU24+AU25+AU26+AU27+AU28+AU29+AU30+AU31+AU32+AU33+AU34+AU35+AU36+AU37</f>
        <v>28245.083560000003</v>
      </c>
      <c r="AV22" s="144">
        <f t="shared" si="2"/>
        <v>29218.920190000001</v>
      </c>
      <c r="AW22" s="144">
        <f t="shared" si="2"/>
        <v>27483.200000000001</v>
      </c>
      <c r="AX22" s="144">
        <f t="shared" si="2"/>
        <v>27713.200000000001</v>
      </c>
      <c r="AY22" s="144">
        <f t="shared" si="2"/>
        <v>27823.200000000001</v>
      </c>
      <c r="AZ22" s="144">
        <f t="shared" si="2"/>
        <v>34370.298560000003</v>
      </c>
      <c r="BA22" s="144">
        <f t="shared" si="2"/>
        <v>35371.558389999998</v>
      </c>
      <c r="BB22" s="144">
        <f t="shared" si="2"/>
        <v>27983.200000000001</v>
      </c>
      <c r="BC22" s="144">
        <f t="shared" si="2"/>
        <v>6125.2150000000001</v>
      </c>
      <c r="BD22" s="144">
        <f t="shared" si="2"/>
        <v>6152.6381999999994</v>
      </c>
      <c r="BE22" s="144">
        <f t="shared" si="2"/>
        <v>500</v>
      </c>
      <c r="BF22" s="144">
        <f t="shared" si="2"/>
        <v>28245.083560000003</v>
      </c>
      <c r="BG22" s="144">
        <f t="shared" si="2"/>
        <v>29218.920190000001</v>
      </c>
      <c r="BH22" s="144">
        <f t="shared" si="2"/>
        <v>27483.200000000001</v>
      </c>
      <c r="BI22" s="122"/>
    </row>
    <row r="23" spans="1:61" ht="206.25">
      <c r="A23" s="3" t="s">
        <v>126</v>
      </c>
      <c r="B23" s="36">
        <v>3805</v>
      </c>
      <c r="C23" s="49" t="s">
        <v>67</v>
      </c>
      <c r="D23" s="48" t="s">
        <v>109</v>
      </c>
      <c r="E23" s="49" t="s">
        <v>96</v>
      </c>
      <c r="F23" s="5"/>
      <c r="G23" s="5"/>
      <c r="H23" s="5"/>
      <c r="I23" s="5"/>
      <c r="J23" s="5"/>
      <c r="K23" s="5"/>
      <c r="L23" s="5"/>
      <c r="M23" s="5"/>
      <c r="N23" s="5"/>
      <c r="O23" s="5"/>
      <c r="P23" s="5"/>
      <c r="Q23" s="6"/>
      <c r="R23" s="6"/>
      <c r="S23" s="6"/>
      <c r="T23" s="6"/>
      <c r="U23" s="6"/>
      <c r="V23" s="6"/>
      <c r="W23" s="6"/>
      <c r="X23" s="5"/>
      <c r="Y23" s="5"/>
      <c r="Z23" s="5"/>
      <c r="AA23" s="5"/>
      <c r="AB23" s="5"/>
      <c r="AC23" s="69" t="s">
        <v>127</v>
      </c>
      <c r="AD23" s="69" t="s">
        <v>77</v>
      </c>
      <c r="AE23" s="69">
        <v>2007</v>
      </c>
      <c r="AF23" s="70"/>
      <c r="AG23" s="71" t="s">
        <v>129</v>
      </c>
      <c r="AH23" s="190">
        <v>131.69999999999999</v>
      </c>
      <c r="AI23" s="190">
        <v>98</v>
      </c>
      <c r="AJ23" s="190">
        <v>100</v>
      </c>
      <c r="AK23" s="190">
        <v>100</v>
      </c>
      <c r="AL23" s="190">
        <v>100</v>
      </c>
      <c r="AM23" s="190">
        <v>100</v>
      </c>
      <c r="AN23" s="146"/>
      <c r="AO23" s="146"/>
      <c r="AP23" s="146"/>
      <c r="AQ23" s="146"/>
      <c r="AR23" s="146"/>
      <c r="AS23" s="146"/>
      <c r="AT23" s="190">
        <v>131.69999999999999</v>
      </c>
      <c r="AU23" s="190">
        <v>98</v>
      </c>
      <c r="AV23" s="190">
        <v>100</v>
      </c>
      <c r="AW23" s="190">
        <v>100</v>
      </c>
      <c r="AX23" s="190">
        <v>100</v>
      </c>
      <c r="AY23" s="190">
        <v>100</v>
      </c>
      <c r="AZ23" s="190">
        <v>98</v>
      </c>
      <c r="BA23" s="190">
        <v>100</v>
      </c>
      <c r="BB23" s="190">
        <v>100</v>
      </c>
      <c r="BC23" s="144">
        <f t="shared" ref="BC23:BC27" si="3">AO23</f>
        <v>0</v>
      </c>
      <c r="BD23" s="144">
        <f t="shared" ref="BD23:BD27" si="4">AP23</f>
        <v>0</v>
      </c>
      <c r="BE23" s="144">
        <f t="shared" ref="BE23:BE27" si="5">AQ23</f>
        <v>0</v>
      </c>
      <c r="BF23" s="190">
        <v>98</v>
      </c>
      <c r="BG23" s="190">
        <v>100</v>
      </c>
      <c r="BH23" s="190">
        <v>100</v>
      </c>
      <c r="BI23" s="122" t="s">
        <v>172</v>
      </c>
    </row>
    <row r="24" spans="1:61" ht="247.5">
      <c r="A24" s="3" t="s">
        <v>125</v>
      </c>
      <c r="B24" s="36">
        <v>3806</v>
      </c>
      <c r="C24" s="49" t="s">
        <v>67</v>
      </c>
      <c r="D24" s="48" t="s">
        <v>109</v>
      </c>
      <c r="E24" s="49" t="s">
        <v>96</v>
      </c>
      <c r="F24" s="5"/>
      <c r="G24" s="5"/>
      <c r="H24" s="5"/>
      <c r="I24" s="5"/>
      <c r="J24" s="5"/>
      <c r="K24" s="5"/>
      <c r="L24" s="5"/>
      <c r="M24" s="5"/>
      <c r="N24" s="5"/>
      <c r="O24" s="5"/>
      <c r="P24" s="5"/>
      <c r="Q24" s="6"/>
      <c r="R24" s="6"/>
      <c r="S24" s="6"/>
      <c r="T24" s="6"/>
      <c r="U24" s="6"/>
      <c r="V24" s="6"/>
      <c r="W24" s="6"/>
      <c r="X24" s="5"/>
      <c r="Y24" s="5"/>
      <c r="Z24" s="5"/>
      <c r="AA24" s="5"/>
      <c r="AB24" s="5"/>
      <c r="AC24" s="69" t="s">
        <v>119</v>
      </c>
      <c r="AD24" s="25" t="s">
        <v>77</v>
      </c>
      <c r="AE24" s="25">
        <v>2006</v>
      </c>
      <c r="AF24" s="25"/>
      <c r="AG24" s="68" t="s">
        <v>130</v>
      </c>
      <c r="AH24" s="144">
        <v>1593.623</v>
      </c>
      <c r="AI24" s="145">
        <v>1566.1403399999999</v>
      </c>
      <c r="AJ24" s="144">
        <v>1165</v>
      </c>
      <c r="AK24" s="144">
        <v>1200</v>
      </c>
      <c r="AL24" s="144">
        <v>1300</v>
      </c>
      <c r="AM24" s="144">
        <v>1400</v>
      </c>
      <c r="AN24" s="146"/>
      <c r="AO24" s="146"/>
      <c r="AP24" s="146"/>
      <c r="AQ24" s="146"/>
      <c r="AR24" s="146"/>
      <c r="AS24" s="146"/>
      <c r="AT24" s="144">
        <f t="shared" ref="AT24:AT63" si="6">AH24-AN24</f>
        <v>1593.623</v>
      </c>
      <c r="AU24" s="144">
        <f t="shared" ref="AU24:AU63" si="7">AI24-AO24</f>
        <v>1566.1403399999999</v>
      </c>
      <c r="AV24" s="144">
        <f t="shared" ref="AV24:AV63" si="8">AJ24-AP24</f>
        <v>1165</v>
      </c>
      <c r="AW24" s="144">
        <f t="shared" ref="AW24:AW63" si="9">AK24-AQ24</f>
        <v>1200</v>
      </c>
      <c r="AX24" s="144">
        <f t="shared" ref="AX24:AX63" si="10">AL24-AR24</f>
        <v>1300</v>
      </c>
      <c r="AY24" s="144">
        <f t="shared" ref="AY24:AY63" si="11">AM24-AS24</f>
        <v>1400</v>
      </c>
      <c r="AZ24" s="144">
        <f t="shared" ref="AZ24:AZ37" si="12">AI24</f>
        <v>1566.1403399999999</v>
      </c>
      <c r="BA24" s="144">
        <f t="shared" ref="BA24:BA37" si="13">AJ24</f>
        <v>1165</v>
      </c>
      <c r="BB24" s="144">
        <f t="shared" ref="BB24:BB37" si="14">AK24</f>
        <v>1200</v>
      </c>
      <c r="BC24" s="144">
        <f t="shared" si="3"/>
        <v>0</v>
      </c>
      <c r="BD24" s="144">
        <f t="shared" si="4"/>
        <v>0</v>
      </c>
      <c r="BE24" s="144">
        <f t="shared" si="5"/>
        <v>0</v>
      </c>
      <c r="BF24" s="144">
        <f t="shared" ref="BF24:BF62" si="15">AZ24-BC24</f>
        <v>1566.1403399999999</v>
      </c>
      <c r="BG24" s="144">
        <f t="shared" ref="BG24:BG63" si="16">BA24-BD24</f>
        <v>1165</v>
      </c>
      <c r="BH24" s="144">
        <f t="shared" ref="BH24:BH63" si="17">BB24-BE24</f>
        <v>1200</v>
      </c>
      <c r="BI24" s="122" t="s">
        <v>172</v>
      </c>
    </row>
    <row r="25" spans="1:61" ht="409.5" customHeight="1">
      <c r="A25" s="3" t="s">
        <v>123</v>
      </c>
      <c r="B25" s="36">
        <v>3807</v>
      </c>
      <c r="C25" s="49" t="s">
        <v>67</v>
      </c>
      <c r="D25" s="48" t="s">
        <v>109</v>
      </c>
      <c r="E25" s="49" t="s">
        <v>96</v>
      </c>
      <c r="F25" s="5"/>
      <c r="G25" s="5"/>
      <c r="H25" s="5"/>
      <c r="I25" s="5"/>
      <c r="J25" s="5"/>
      <c r="K25" s="5"/>
      <c r="L25" s="5"/>
      <c r="M25" s="5"/>
      <c r="N25" s="5"/>
      <c r="O25" s="5"/>
      <c r="P25" s="5"/>
      <c r="Q25" s="6"/>
      <c r="R25" s="6"/>
      <c r="S25" s="6"/>
      <c r="T25" s="6"/>
      <c r="U25" s="6"/>
      <c r="V25" s="6"/>
      <c r="W25" s="55" t="s">
        <v>72</v>
      </c>
      <c r="X25" s="54"/>
      <c r="Y25" s="54" t="s">
        <v>71</v>
      </c>
      <c r="Z25" s="54"/>
      <c r="AA25" s="5"/>
      <c r="AB25" s="5"/>
      <c r="AC25" s="69" t="s">
        <v>124</v>
      </c>
      <c r="AD25" s="25" t="s">
        <v>77</v>
      </c>
      <c r="AE25" s="25">
        <v>2006</v>
      </c>
      <c r="AF25" s="25"/>
      <c r="AG25" s="68" t="s">
        <v>131</v>
      </c>
      <c r="AH25" s="144">
        <v>3644.7527</v>
      </c>
      <c r="AI25" s="145">
        <v>3476.7527</v>
      </c>
      <c r="AJ25" s="149">
        <v>3003.64939</v>
      </c>
      <c r="AK25" s="144">
        <v>1600</v>
      </c>
      <c r="AL25" s="144">
        <v>1600</v>
      </c>
      <c r="AM25" s="144">
        <v>1600</v>
      </c>
      <c r="AN25" s="146"/>
      <c r="AO25" s="146"/>
      <c r="AP25" s="146"/>
      <c r="AQ25" s="146"/>
      <c r="AR25" s="146"/>
      <c r="AS25" s="146"/>
      <c r="AT25" s="144">
        <f t="shared" si="6"/>
        <v>3644.7527</v>
      </c>
      <c r="AU25" s="144">
        <f t="shared" si="7"/>
        <v>3476.7527</v>
      </c>
      <c r="AV25" s="144">
        <f>AJ25-AP25</f>
        <v>3003.64939</v>
      </c>
      <c r="AW25" s="144">
        <f t="shared" si="9"/>
        <v>1600</v>
      </c>
      <c r="AX25" s="144">
        <f t="shared" si="10"/>
        <v>1600</v>
      </c>
      <c r="AY25" s="144">
        <f t="shared" si="11"/>
        <v>1600</v>
      </c>
      <c r="AZ25" s="144">
        <f t="shared" si="12"/>
        <v>3476.7527</v>
      </c>
      <c r="BA25" s="144">
        <f t="shared" si="13"/>
        <v>3003.64939</v>
      </c>
      <c r="BB25" s="144">
        <f t="shared" si="14"/>
        <v>1600</v>
      </c>
      <c r="BC25" s="144">
        <f t="shared" si="3"/>
        <v>0</v>
      </c>
      <c r="BD25" s="144">
        <f t="shared" si="4"/>
        <v>0</v>
      </c>
      <c r="BE25" s="144">
        <f t="shared" si="5"/>
        <v>0</v>
      </c>
      <c r="BF25" s="144">
        <f t="shared" si="15"/>
        <v>3476.7527</v>
      </c>
      <c r="BG25" s="144">
        <f t="shared" si="16"/>
        <v>3003.64939</v>
      </c>
      <c r="BH25" s="144">
        <f t="shared" si="17"/>
        <v>1600</v>
      </c>
      <c r="BI25" s="122" t="s">
        <v>172</v>
      </c>
    </row>
    <row r="26" spans="1:61" ht="247.5">
      <c r="A26" s="3" t="s">
        <v>122</v>
      </c>
      <c r="B26" s="36">
        <v>3808</v>
      </c>
      <c r="C26" s="49" t="s">
        <v>67</v>
      </c>
      <c r="D26" s="48" t="s">
        <v>109</v>
      </c>
      <c r="E26" s="49" t="s">
        <v>96</v>
      </c>
      <c r="F26" s="5"/>
      <c r="G26" s="5"/>
      <c r="H26" s="5"/>
      <c r="I26" s="5"/>
      <c r="J26" s="5"/>
      <c r="K26" s="5"/>
      <c r="L26" s="5"/>
      <c r="M26" s="5"/>
      <c r="N26" s="5"/>
      <c r="O26" s="5"/>
      <c r="P26" s="5"/>
      <c r="Q26" s="6"/>
      <c r="R26" s="6"/>
      <c r="S26" s="6"/>
      <c r="T26" s="6"/>
      <c r="U26" s="6"/>
      <c r="V26" s="6"/>
      <c r="W26" s="6"/>
      <c r="X26" s="5"/>
      <c r="Y26" s="5"/>
      <c r="Z26" s="5"/>
      <c r="AA26" s="5"/>
      <c r="AB26" s="5"/>
      <c r="AC26" s="69" t="s">
        <v>119</v>
      </c>
      <c r="AD26" s="70" t="s">
        <v>77</v>
      </c>
      <c r="AE26" s="70">
        <v>2012</v>
      </c>
      <c r="AF26" s="25"/>
      <c r="AG26" s="68" t="s">
        <v>132</v>
      </c>
      <c r="AH26" s="144">
        <v>12693.80982</v>
      </c>
      <c r="AI26" s="145">
        <v>7073.3383700000004</v>
      </c>
      <c r="AJ26" s="144">
        <v>5996.5195199999998</v>
      </c>
      <c r="AK26" s="144">
        <v>1500</v>
      </c>
      <c r="AL26" s="144">
        <v>1500</v>
      </c>
      <c r="AM26" s="144">
        <v>1500</v>
      </c>
      <c r="AN26" s="146">
        <v>11074.77679</v>
      </c>
      <c r="AO26" s="146">
        <v>5501.4</v>
      </c>
      <c r="AP26" s="146">
        <v>4580.5951999999997</v>
      </c>
      <c r="AQ26" s="146"/>
      <c r="AR26" s="146"/>
      <c r="AS26" s="146"/>
      <c r="AT26" s="144">
        <f t="shared" si="6"/>
        <v>1619.0330300000005</v>
      </c>
      <c r="AU26" s="144">
        <f t="shared" si="7"/>
        <v>1571.9383700000008</v>
      </c>
      <c r="AV26" s="144">
        <f>AJ26-AP26</f>
        <v>1415.9243200000001</v>
      </c>
      <c r="AW26" s="144">
        <f t="shared" si="9"/>
        <v>1500</v>
      </c>
      <c r="AX26" s="144">
        <f t="shared" si="10"/>
        <v>1500</v>
      </c>
      <c r="AY26" s="144">
        <f t="shared" si="11"/>
        <v>1500</v>
      </c>
      <c r="AZ26" s="144">
        <f t="shared" si="12"/>
        <v>7073.3383700000004</v>
      </c>
      <c r="BA26" s="144">
        <f t="shared" si="13"/>
        <v>5996.5195199999998</v>
      </c>
      <c r="BB26" s="144">
        <f>AK26</f>
        <v>1500</v>
      </c>
      <c r="BC26" s="144">
        <f t="shared" si="3"/>
        <v>5501.4</v>
      </c>
      <c r="BD26" s="144">
        <f t="shared" si="4"/>
        <v>4580.5951999999997</v>
      </c>
      <c r="BE26" s="144">
        <f t="shared" si="5"/>
        <v>0</v>
      </c>
      <c r="BF26" s="144">
        <f t="shared" si="15"/>
        <v>1571.9383700000008</v>
      </c>
      <c r="BG26" s="144">
        <f t="shared" si="16"/>
        <v>1415.9243200000001</v>
      </c>
      <c r="BH26" s="144">
        <f t="shared" si="17"/>
        <v>1500</v>
      </c>
      <c r="BI26" s="122" t="s">
        <v>172</v>
      </c>
    </row>
    <row r="27" spans="1:61" ht="214.5">
      <c r="A27" s="3" t="s">
        <v>120</v>
      </c>
      <c r="B27" s="36">
        <v>3813</v>
      </c>
      <c r="C27" s="49" t="s">
        <v>67</v>
      </c>
      <c r="D27" s="48" t="s">
        <v>109</v>
      </c>
      <c r="E27" s="49" t="s">
        <v>96</v>
      </c>
      <c r="F27" s="5"/>
      <c r="G27" s="5"/>
      <c r="H27" s="5"/>
      <c r="I27" s="5"/>
      <c r="J27" s="5"/>
      <c r="K27" s="5"/>
      <c r="L27" s="5"/>
      <c r="M27" s="5"/>
      <c r="N27" s="5"/>
      <c r="O27" s="5"/>
      <c r="P27" s="5"/>
      <c r="Q27" s="6"/>
      <c r="R27" s="6"/>
      <c r="S27" s="6"/>
      <c r="T27" s="6"/>
      <c r="U27" s="6"/>
      <c r="V27" s="6"/>
      <c r="W27" s="6"/>
      <c r="X27" s="5"/>
      <c r="Y27" s="5"/>
      <c r="Z27" s="5"/>
      <c r="AA27" s="5"/>
      <c r="AB27" s="5"/>
      <c r="AC27" s="69" t="s">
        <v>121</v>
      </c>
      <c r="AD27" s="70" t="s">
        <v>77</v>
      </c>
      <c r="AE27" s="70">
        <v>2012</v>
      </c>
      <c r="AF27" s="25"/>
      <c r="AG27" s="68" t="s">
        <v>133</v>
      </c>
      <c r="AH27" s="144">
        <v>119.8</v>
      </c>
      <c r="AI27" s="145">
        <v>119.8</v>
      </c>
      <c r="AJ27" s="144">
        <v>150</v>
      </c>
      <c r="AK27" s="144">
        <v>200</v>
      </c>
      <c r="AL27" s="144">
        <v>200</v>
      </c>
      <c r="AM27" s="144">
        <v>200</v>
      </c>
      <c r="AN27" s="146"/>
      <c r="AO27" s="146"/>
      <c r="AP27" s="146"/>
      <c r="AQ27" s="146"/>
      <c r="AR27" s="146"/>
      <c r="AS27" s="146"/>
      <c r="AT27" s="144">
        <f t="shared" si="6"/>
        <v>119.8</v>
      </c>
      <c r="AU27" s="144">
        <f t="shared" si="7"/>
        <v>119.8</v>
      </c>
      <c r="AV27" s="144">
        <f t="shared" si="8"/>
        <v>150</v>
      </c>
      <c r="AW27" s="144">
        <f t="shared" si="9"/>
        <v>200</v>
      </c>
      <c r="AX27" s="144">
        <f t="shared" si="10"/>
        <v>200</v>
      </c>
      <c r="AY27" s="144">
        <f t="shared" si="11"/>
        <v>200</v>
      </c>
      <c r="AZ27" s="144">
        <f t="shared" si="12"/>
        <v>119.8</v>
      </c>
      <c r="BA27" s="144">
        <f t="shared" si="13"/>
        <v>150</v>
      </c>
      <c r="BB27" s="144">
        <f t="shared" si="14"/>
        <v>200</v>
      </c>
      <c r="BC27" s="144">
        <f t="shared" si="3"/>
        <v>0</v>
      </c>
      <c r="BD27" s="144">
        <f t="shared" si="4"/>
        <v>0</v>
      </c>
      <c r="BE27" s="144">
        <f t="shared" si="5"/>
        <v>0</v>
      </c>
      <c r="BF27" s="144">
        <f t="shared" si="15"/>
        <v>119.8</v>
      </c>
      <c r="BG27" s="144">
        <f t="shared" si="16"/>
        <v>150</v>
      </c>
      <c r="BH27" s="144">
        <f t="shared" si="17"/>
        <v>200</v>
      </c>
      <c r="BI27" s="122" t="s">
        <v>172</v>
      </c>
    </row>
    <row r="28" spans="1:61" ht="177" customHeight="1">
      <c r="A28" s="3" t="s">
        <v>118</v>
      </c>
      <c r="B28" s="36">
        <v>3814</v>
      </c>
      <c r="C28" s="49" t="s">
        <v>67</v>
      </c>
      <c r="D28" s="48" t="s">
        <v>109</v>
      </c>
      <c r="E28" s="49" t="s">
        <v>96</v>
      </c>
      <c r="F28" s="5"/>
      <c r="G28" s="5"/>
      <c r="H28" s="5"/>
      <c r="I28" s="5"/>
      <c r="J28" s="5"/>
      <c r="K28" s="5"/>
      <c r="L28" s="5"/>
      <c r="M28" s="5"/>
      <c r="N28" s="5"/>
      <c r="O28" s="5"/>
      <c r="P28" s="5"/>
      <c r="Q28" s="6"/>
      <c r="R28" s="6"/>
      <c r="S28" s="6"/>
      <c r="T28" s="6"/>
      <c r="U28" s="6"/>
      <c r="V28" s="6"/>
      <c r="W28" s="6"/>
      <c r="X28" s="5"/>
      <c r="Y28" s="5"/>
      <c r="Z28" s="5"/>
      <c r="AA28" s="5"/>
      <c r="AB28" s="5"/>
      <c r="AC28" s="69" t="s">
        <v>119</v>
      </c>
      <c r="AD28" s="70" t="s">
        <v>77</v>
      </c>
      <c r="AE28" s="70">
        <v>2012</v>
      </c>
      <c r="AF28" s="25"/>
      <c r="AG28" s="68" t="s">
        <v>134</v>
      </c>
      <c r="AH28" s="144">
        <v>4224.0330000000004</v>
      </c>
      <c r="AI28" s="145">
        <v>4133.78827</v>
      </c>
      <c r="AJ28" s="144">
        <v>4495.8164800000004</v>
      </c>
      <c r="AK28" s="144">
        <v>4500</v>
      </c>
      <c r="AL28" s="144">
        <v>4500</v>
      </c>
      <c r="AM28" s="144">
        <v>4500</v>
      </c>
      <c r="AN28" s="146">
        <v>9.6</v>
      </c>
      <c r="AO28" s="146">
        <v>9.6</v>
      </c>
      <c r="AP28" s="146">
        <v>200</v>
      </c>
      <c r="AQ28" s="146">
        <v>200</v>
      </c>
      <c r="AR28" s="146">
        <v>50</v>
      </c>
      <c r="AS28" s="146">
        <v>50</v>
      </c>
      <c r="AT28" s="144">
        <f t="shared" si="6"/>
        <v>4214.433</v>
      </c>
      <c r="AU28" s="144">
        <f t="shared" si="7"/>
        <v>4124.1882699999996</v>
      </c>
      <c r="AV28" s="144">
        <f t="shared" si="8"/>
        <v>4295.8164800000004</v>
      </c>
      <c r="AW28" s="144">
        <f t="shared" si="9"/>
        <v>4300</v>
      </c>
      <c r="AX28" s="144">
        <f t="shared" si="10"/>
        <v>4450</v>
      </c>
      <c r="AY28" s="144">
        <f>AM28-AS28</f>
        <v>4450</v>
      </c>
      <c r="AZ28" s="144">
        <f t="shared" si="12"/>
        <v>4133.78827</v>
      </c>
      <c r="BA28" s="144">
        <f t="shared" si="13"/>
        <v>4495.8164800000004</v>
      </c>
      <c r="BB28" s="144">
        <f t="shared" si="14"/>
        <v>4500</v>
      </c>
      <c r="BC28" s="144">
        <f>AO28</f>
        <v>9.6</v>
      </c>
      <c r="BD28" s="144">
        <f>AP28</f>
        <v>200</v>
      </c>
      <c r="BE28" s="144">
        <f>AQ28</f>
        <v>200</v>
      </c>
      <c r="BF28" s="144">
        <f>AZ28-BC28</f>
        <v>4124.1882699999996</v>
      </c>
      <c r="BG28" s="144">
        <f t="shared" si="16"/>
        <v>4295.8164800000004</v>
      </c>
      <c r="BH28" s="144">
        <f t="shared" si="17"/>
        <v>4300</v>
      </c>
      <c r="BI28" s="122" t="s">
        <v>172</v>
      </c>
    </row>
    <row r="29" spans="1:61" ht="168.75">
      <c r="A29" s="3" t="s">
        <v>116</v>
      </c>
      <c r="B29" s="36">
        <v>3815</v>
      </c>
      <c r="C29" s="49" t="s">
        <v>67</v>
      </c>
      <c r="D29" s="48" t="s">
        <v>109</v>
      </c>
      <c r="E29" s="49" t="s">
        <v>96</v>
      </c>
      <c r="F29" s="5"/>
      <c r="G29" s="5"/>
      <c r="H29" s="5"/>
      <c r="I29" s="5"/>
      <c r="J29" s="5"/>
      <c r="K29" s="5"/>
      <c r="L29" s="5"/>
      <c r="M29" s="5"/>
      <c r="N29" s="5"/>
      <c r="O29" s="5"/>
      <c r="P29" s="5"/>
      <c r="Q29" s="6"/>
      <c r="R29" s="6"/>
      <c r="S29" s="6"/>
      <c r="T29" s="6"/>
      <c r="U29" s="6"/>
      <c r="V29" s="6"/>
      <c r="W29" s="6"/>
      <c r="X29" s="5"/>
      <c r="Y29" s="5"/>
      <c r="Z29" s="5"/>
      <c r="AA29" s="5"/>
      <c r="AB29" s="5"/>
      <c r="AC29" s="70" t="s">
        <v>117</v>
      </c>
      <c r="AD29" s="70" t="s">
        <v>77</v>
      </c>
      <c r="AE29" s="70">
        <v>2006</v>
      </c>
      <c r="AF29" s="70"/>
      <c r="AG29" s="71" t="s">
        <v>135</v>
      </c>
      <c r="AH29" s="147">
        <v>2135.8645000000001</v>
      </c>
      <c r="AI29" s="148">
        <v>2111.1250300000002</v>
      </c>
      <c r="AJ29" s="144">
        <v>2785.5</v>
      </c>
      <c r="AK29" s="144">
        <v>2700</v>
      </c>
      <c r="AL29" s="144">
        <v>2700</v>
      </c>
      <c r="AM29" s="144">
        <v>2700</v>
      </c>
      <c r="AN29" s="146">
        <v>45.634999999999998</v>
      </c>
      <c r="AO29" s="146">
        <v>45.634999999999998</v>
      </c>
      <c r="AP29" s="146">
        <v>100</v>
      </c>
      <c r="AQ29" s="146">
        <v>100</v>
      </c>
      <c r="AR29" s="146">
        <v>100</v>
      </c>
      <c r="AS29" s="146">
        <v>100</v>
      </c>
      <c r="AT29" s="144">
        <f t="shared" si="6"/>
        <v>2090.2294999999999</v>
      </c>
      <c r="AU29" s="144">
        <f t="shared" si="7"/>
        <v>2065.4900299999999</v>
      </c>
      <c r="AV29" s="144">
        <f t="shared" si="8"/>
        <v>2685.5</v>
      </c>
      <c r="AW29" s="144">
        <f t="shared" si="9"/>
        <v>2600</v>
      </c>
      <c r="AX29" s="144">
        <f t="shared" si="10"/>
        <v>2600</v>
      </c>
      <c r="AY29" s="144">
        <f t="shared" si="11"/>
        <v>2600</v>
      </c>
      <c r="AZ29" s="144">
        <f t="shared" si="12"/>
        <v>2111.1250300000002</v>
      </c>
      <c r="BA29" s="144">
        <f t="shared" si="13"/>
        <v>2785.5</v>
      </c>
      <c r="BB29" s="144">
        <f t="shared" si="14"/>
        <v>2700</v>
      </c>
      <c r="BC29" s="144">
        <f t="shared" ref="BC29:BC63" si="18">AO29</f>
        <v>45.634999999999998</v>
      </c>
      <c r="BD29" s="144">
        <f t="shared" ref="BD29:BD63" si="19">AP29</f>
        <v>100</v>
      </c>
      <c r="BE29" s="144">
        <f t="shared" ref="BE29:BE63" si="20">AQ29</f>
        <v>100</v>
      </c>
      <c r="BF29" s="144">
        <f t="shared" si="15"/>
        <v>2065.4900299999999</v>
      </c>
      <c r="BG29" s="144">
        <f t="shared" si="16"/>
        <v>2685.5</v>
      </c>
      <c r="BH29" s="144">
        <f t="shared" si="17"/>
        <v>2600</v>
      </c>
      <c r="BI29" s="122" t="s">
        <v>172</v>
      </c>
    </row>
    <row r="30" spans="1:61" s="51" customFormat="1" ht="188.25" customHeight="1">
      <c r="A30" s="3" t="s">
        <v>114</v>
      </c>
      <c r="B30" s="37">
        <v>3816</v>
      </c>
      <c r="C30" s="49" t="s">
        <v>67</v>
      </c>
      <c r="D30" s="48" t="s">
        <v>109</v>
      </c>
      <c r="E30" s="49" t="s">
        <v>96</v>
      </c>
      <c r="F30" s="49"/>
      <c r="G30" s="49"/>
      <c r="H30" s="49"/>
      <c r="I30" s="49"/>
      <c r="J30" s="49"/>
      <c r="K30" s="49"/>
      <c r="L30" s="49"/>
      <c r="M30" s="49"/>
      <c r="N30" s="49"/>
      <c r="O30" s="49"/>
      <c r="P30" s="49"/>
      <c r="Q30" s="56"/>
      <c r="R30" s="56"/>
      <c r="S30" s="56"/>
      <c r="T30" s="56"/>
      <c r="U30" s="56"/>
      <c r="V30" s="56"/>
      <c r="W30" s="56"/>
      <c r="X30" s="49"/>
      <c r="Y30" s="49"/>
      <c r="Z30" s="49"/>
      <c r="AA30" s="49"/>
      <c r="AB30" s="49"/>
      <c r="AC30" s="69" t="s">
        <v>115</v>
      </c>
      <c r="AD30" s="69" t="s">
        <v>77</v>
      </c>
      <c r="AE30" s="69">
        <v>2006</v>
      </c>
      <c r="AF30" s="69"/>
      <c r="AG30" s="71" t="s">
        <v>135</v>
      </c>
      <c r="AH30" s="147">
        <v>6788.9459299999999</v>
      </c>
      <c r="AI30" s="148">
        <v>6729.35239</v>
      </c>
      <c r="AJ30" s="147">
        <v>6638</v>
      </c>
      <c r="AK30" s="147">
        <v>6500</v>
      </c>
      <c r="AL30" s="147">
        <v>6500</v>
      </c>
      <c r="AM30" s="147">
        <v>6500</v>
      </c>
      <c r="AN30" s="150">
        <v>36.78</v>
      </c>
      <c r="AO30" s="150">
        <v>36.78</v>
      </c>
      <c r="AP30" s="150">
        <v>50</v>
      </c>
      <c r="AQ30" s="150">
        <v>50</v>
      </c>
      <c r="AR30" s="150">
        <v>50</v>
      </c>
      <c r="AS30" s="150">
        <v>50</v>
      </c>
      <c r="AT30" s="144">
        <f t="shared" si="6"/>
        <v>6752.1659300000001</v>
      </c>
      <c r="AU30" s="144">
        <f t="shared" si="7"/>
        <v>6692.5723900000003</v>
      </c>
      <c r="AV30" s="144">
        <f t="shared" si="8"/>
        <v>6588</v>
      </c>
      <c r="AW30" s="144">
        <f t="shared" si="9"/>
        <v>6450</v>
      </c>
      <c r="AX30" s="144">
        <f t="shared" si="10"/>
        <v>6450</v>
      </c>
      <c r="AY30" s="144">
        <f t="shared" si="11"/>
        <v>6450</v>
      </c>
      <c r="AZ30" s="144">
        <f t="shared" si="12"/>
        <v>6729.35239</v>
      </c>
      <c r="BA30" s="144">
        <f t="shared" si="13"/>
        <v>6638</v>
      </c>
      <c r="BB30" s="144">
        <f t="shared" si="14"/>
        <v>6500</v>
      </c>
      <c r="BC30" s="144">
        <f t="shared" si="18"/>
        <v>36.78</v>
      </c>
      <c r="BD30" s="144">
        <f t="shared" si="19"/>
        <v>50</v>
      </c>
      <c r="BE30" s="144">
        <f t="shared" si="20"/>
        <v>50</v>
      </c>
      <c r="BF30" s="144">
        <f t="shared" si="15"/>
        <v>6692.5723900000003</v>
      </c>
      <c r="BG30" s="144">
        <f t="shared" si="16"/>
        <v>6588</v>
      </c>
      <c r="BH30" s="144">
        <f t="shared" si="17"/>
        <v>6450</v>
      </c>
      <c r="BI30" s="122" t="s">
        <v>172</v>
      </c>
    </row>
    <row r="31" spans="1:61" ht="222.75">
      <c r="A31" s="50" t="s">
        <v>112</v>
      </c>
      <c r="B31" s="36">
        <v>3819</v>
      </c>
      <c r="C31" s="49" t="s">
        <v>67</v>
      </c>
      <c r="D31" s="48" t="s">
        <v>109</v>
      </c>
      <c r="E31" s="49" t="s">
        <v>96</v>
      </c>
      <c r="F31" s="48"/>
      <c r="G31" s="48"/>
      <c r="H31" s="48"/>
      <c r="I31" s="48"/>
      <c r="J31" s="48"/>
      <c r="K31" s="48"/>
      <c r="L31" s="48"/>
      <c r="M31" s="48"/>
      <c r="N31" s="48"/>
      <c r="O31" s="48"/>
      <c r="P31" s="48"/>
      <c r="Q31" s="48"/>
      <c r="R31" s="48"/>
      <c r="S31" s="48"/>
      <c r="T31" s="48"/>
      <c r="U31" s="48"/>
      <c r="V31" s="48"/>
      <c r="W31" s="48"/>
      <c r="X31" s="48"/>
      <c r="Y31" s="48"/>
      <c r="Z31" s="48"/>
      <c r="AA31" s="48"/>
      <c r="AB31" s="48"/>
      <c r="AC31" s="69" t="s">
        <v>113</v>
      </c>
      <c r="AD31" s="72" t="s">
        <v>77</v>
      </c>
      <c r="AE31" s="72">
        <v>2006.2012999999999</v>
      </c>
      <c r="AF31" s="72"/>
      <c r="AG31" s="68" t="s">
        <v>136</v>
      </c>
      <c r="AH31" s="144">
        <v>5160.6880000000001</v>
      </c>
      <c r="AI31" s="145">
        <v>5148.5496499999999</v>
      </c>
      <c r="AJ31" s="144">
        <v>4840.0429999999997</v>
      </c>
      <c r="AK31" s="144">
        <v>4500</v>
      </c>
      <c r="AL31" s="144">
        <v>4500</v>
      </c>
      <c r="AM31" s="144">
        <v>4500</v>
      </c>
      <c r="AN31" s="146">
        <v>417.81</v>
      </c>
      <c r="AO31" s="146">
        <v>417.81</v>
      </c>
      <c r="AP31" s="146">
        <v>597.04300000000001</v>
      </c>
      <c r="AQ31" s="146">
        <v>100</v>
      </c>
      <c r="AR31" s="146">
        <v>100</v>
      </c>
      <c r="AS31" s="146">
        <v>100</v>
      </c>
      <c r="AT31" s="144">
        <f t="shared" si="6"/>
        <v>4742.8779999999997</v>
      </c>
      <c r="AU31" s="144">
        <f t="shared" si="7"/>
        <v>4730.7396499999995</v>
      </c>
      <c r="AV31" s="144">
        <f t="shared" si="8"/>
        <v>4243</v>
      </c>
      <c r="AW31" s="144">
        <f t="shared" si="9"/>
        <v>4400</v>
      </c>
      <c r="AX31" s="144">
        <f t="shared" si="10"/>
        <v>4400</v>
      </c>
      <c r="AY31" s="144">
        <f t="shared" si="11"/>
        <v>4400</v>
      </c>
      <c r="AZ31" s="144">
        <f t="shared" si="12"/>
        <v>5148.5496499999999</v>
      </c>
      <c r="BA31" s="144">
        <f t="shared" si="13"/>
        <v>4840.0429999999997</v>
      </c>
      <c r="BB31" s="144">
        <f t="shared" si="14"/>
        <v>4500</v>
      </c>
      <c r="BC31" s="144">
        <f t="shared" si="18"/>
        <v>417.81</v>
      </c>
      <c r="BD31" s="144">
        <f t="shared" si="19"/>
        <v>597.04300000000001</v>
      </c>
      <c r="BE31" s="144">
        <f t="shared" si="20"/>
        <v>100</v>
      </c>
      <c r="BF31" s="144">
        <f t="shared" si="15"/>
        <v>4730.7396499999995</v>
      </c>
      <c r="BG31" s="144">
        <f t="shared" si="16"/>
        <v>4243</v>
      </c>
      <c r="BH31" s="144">
        <f t="shared" si="17"/>
        <v>4400</v>
      </c>
      <c r="BI31" s="122" t="s">
        <v>172</v>
      </c>
    </row>
    <row r="32" spans="1:61" ht="285.75" customHeight="1">
      <c r="A32" s="53" t="s">
        <v>111</v>
      </c>
      <c r="B32" s="36">
        <v>3823</v>
      </c>
      <c r="C32" s="54" t="s">
        <v>67</v>
      </c>
      <c r="D32" s="54" t="s">
        <v>109</v>
      </c>
      <c r="E32" s="54" t="s">
        <v>96</v>
      </c>
      <c r="F32" s="54"/>
      <c r="G32" s="54"/>
      <c r="H32" s="54"/>
      <c r="I32" s="54"/>
      <c r="J32" s="54"/>
      <c r="K32" s="54"/>
      <c r="L32" s="54"/>
      <c r="M32" s="54"/>
      <c r="N32" s="54"/>
      <c r="O32" s="54"/>
      <c r="P32" s="54"/>
      <c r="Q32" s="54"/>
      <c r="R32" s="54"/>
      <c r="S32" s="54"/>
      <c r="T32" s="54"/>
      <c r="U32" s="54"/>
      <c r="V32" s="54"/>
      <c r="W32" s="54"/>
      <c r="X32" s="54"/>
      <c r="Y32" s="54"/>
      <c r="Z32" s="54"/>
      <c r="AA32" s="54"/>
      <c r="AB32" s="54"/>
      <c r="AC32" s="69" t="s">
        <v>81</v>
      </c>
      <c r="AD32" s="70"/>
      <c r="AE32" s="25">
        <v>2012</v>
      </c>
      <c r="AF32" s="25"/>
      <c r="AG32" s="68" t="s">
        <v>137</v>
      </c>
      <c r="AH32" s="144">
        <v>3110.3013000000001</v>
      </c>
      <c r="AI32" s="145">
        <v>3054.41851</v>
      </c>
      <c r="AJ32" s="144">
        <v>4315.03</v>
      </c>
      <c r="AK32" s="144">
        <v>4000</v>
      </c>
      <c r="AL32" s="144">
        <v>4000</v>
      </c>
      <c r="AM32" s="144">
        <v>4000</v>
      </c>
      <c r="AN32" s="146">
        <v>23.99</v>
      </c>
      <c r="AO32" s="146">
        <v>23.99</v>
      </c>
      <c r="AP32" s="146">
        <v>625</v>
      </c>
      <c r="AQ32" s="146">
        <v>50</v>
      </c>
      <c r="AR32" s="146">
        <v>50</v>
      </c>
      <c r="AS32" s="146">
        <v>50</v>
      </c>
      <c r="AT32" s="144">
        <f t="shared" si="6"/>
        <v>3086.3113000000003</v>
      </c>
      <c r="AU32" s="144">
        <f t="shared" si="7"/>
        <v>3030.4285100000002</v>
      </c>
      <c r="AV32" s="144">
        <f t="shared" si="8"/>
        <v>3690.0299999999997</v>
      </c>
      <c r="AW32" s="144">
        <f t="shared" si="9"/>
        <v>3950</v>
      </c>
      <c r="AX32" s="144">
        <f t="shared" si="10"/>
        <v>3950</v>
      </c>
      <c r="AY32" s="144">
        <f t="shared" si="11"/>
        <v>3950</v>
      </c>
      <c r="AZ32" s="144">
        <f t="shared" si="12"/>
        <v>3054.41851</v>
      </c>
      <c r="BA32" s="144">
        <f t="shared" si="13"/>
        <v>4315.03</v>
      </c>
      <c r="BB32" s="144">
        <f t="shared" si="14"/>
        <v>4000</v>
      </c>
      <c r="BC32" s="144">
        <f t="shared" si="18"/>
        <v>23.99</v>
      </c>
      <c r="BD32" s="144">
        <f t="shared" si="19"/>
        <v>625</v>
      </c>
      <c r="BE32" s="144">
        <f t="shared" si="20"/>
        <v>50</v>
      </c>
      <c r="BF32" s="144">
        <f t="shared" si="15"/>
        <v>3030.4285100000002</v>
      </c>
      <c r="BG32" s="144">
        <f t="shared" si="16"/>
        <v>3690.0299999999997</v>
      </c>
      <c r="BH32" s="144">
        <f t="shared" si="17"/>
        <v>3950</v>
      </c>
      <c r="BI32" s="122" t="s">
        <v>172</v>
      </c>
    </row>
    <row r="33" spans="1:61" s="51" customFormat="1" ht="320.25" customHeight="1">
      <c r="A33" s="52" t="s">
        <v>108</v>
      </c>
      <c r="B33" s="37">
        <v>3824</v>
      </c>
      <c r="C33" s="28" t="s">
        <v>67</v>
      </c>
      <c r="D33" s="26" t="s">
        <v>109</v>
      </c>
      <c r="E33" s="28" t="s">
        <v>96</v>
      </c>
      <c r="F33" s="26"/>
      <c r="G33" s="26"/>
      <c r="H33" s="26"/>
      <c r="I33" s="26"/>
      <c r="J33" s="26"/>
      <c r="K33" s="26"/>
      <c r="L33" s="26"/>
      <c r="M33" s="26"/>
      <c r="N33" s="26"/>
      <c r="O33" s="26"/>
      <c r="P33" s="26"/>
      <c r="Q33" s="26"/>
      <c r="R33" s="26"/>
      <c r="S33" s="26"/>
      <c r="T33" s="26"/>
      <c r="U33" s="26"/>
      <c r="V33" s="26"/>
      <c r="W33" s="26"/>
      <c r="X33" s="26"/>
      <c r="Y33" s="26"/>
      <c r="Z33" s="26"/>
      <c r="AA33" s="26"/>
      <c r="AB33" s="26"/>
      <c r="AC33" s="73" t="s">
        <v>110</v>
      </c>
      <c r="AD33" s="74"/>
      <c r="AE33" s="74">
        <v>2014</v>
      </c>
      <c r="AF33" s="74"/>
      <c r="AG33" s="75" t="s">
        <v>138</v>
      </c>
      <c r="AH33" s="147">
        <v>803</v>
      </c>
      <c r="AI33" s="148">
        <v>103</v>
      </c>
      <c r="AJ33" s="147">
        <v>1050</v>
      </c>
      <c r="AK33" s="147">
        <v>350</v>
      </c>
      <c r="AL33" s="147">
        <v>350</v>
      </c>
      <c r="AM33" s="147">
        <v>350</v>
      </c>
      <c r="AN33" s="150"/>
      <c r="AO33" s="150"/>
      <c r="AP33" s="150"/>
      <c r="AQ33" s="150"/>
      <c r="AR33" s="150"/>
      <c r="AS33" s="150"/>
      <c r="AT33" s="144">
        <f t="shared" si="6"/>
        <v>803</v>
      </c>
      <c r="AU33" s="144">
        <f t="shared" si="7"/>
        <v>103</v>
      </c>
      <c r="AV33" s="144">
        <f t="shared" si="8"/>
        <v>1050</v>
      </c>
      <c r="AW33" s="144">
        <f t="shared" si="9"/>
        <v>350</v>
      </c>
      <c r="AX33" s="144">
        <f t="shared" si="10"/>
        <v>350</v>
      </c>
      <c r="AY33" s="144">
        <f t="shared" si="11"/>
        <v>350</v>
      </c>
      <c r="AZ33" s="144">
        <f t="shared" si="12"/>
        <v>103</v>
      </c>
      <c r="BA33" s="144">
        <f t="shared" si="13"/>
        <v>1050</v>
      </c>
      <c r="BB33" s="144">
        <f t="shared" si="14"/>
        <v>350</v>
      </c>
      <c r="BC33" s="144">
        <f t="shared" si="18"/>
        <v>0</v>
      </c>
      <c r="BD33" s="144">
        <f t="shared" si="19"/>
        <v>0</v>
      </c>
      <c r="BE33" s="144">
        <f t="shared" si="20"/>
        <v>0</v>
      </c>
      <c r="BF33" s="144">
        <f>AZ33-BC33</f>
        <v>103</v>
      </c>
      <c r="BG33" s="144">
        <f t="shared" si="16"/>
        <v>1050</v>
      </c>
      <c r="BH33" s="144">
        <f t="shared" si="17"/>
        <v>350</v>
      </c>
      <c r="BI33" s="122" t="s">
        <v>172</v>
      </c>
    </row>
    <row r="34" spans="1:61" ht="159" customHeight="1">
      <c r="A34" s="50" t="s">
        <v>106</v>
      </c>
      <c r="B34" s="37">
        <v>3826</v>
      </c>
      <c r="C34" s="28" t="s">
        <v>67</v>
      </c>
      <c r="D34" s="28" t="s">
        <v>99</v>
      </c>
      <c r="E34" s="28" t="s">
        <v>96</v>
      </c>
      <c r="F34" s="28"/>
      <c r="G34" s="28"/>
      <c r="H34" s="28"/>
      <c r="I34" s="28"/>
      <c r="J34" s="28"/>
      <c r="K34" s="28"/>
      <c r="L34" s="28"/>
      <c r="M34" s="28"/>
      <c r="N34" s="28"/>
      <c r="O34" s="28"/>
      <c r="P34" s="28"/>
      <c r="Q34" s="28"/>
      <c r="R34" s="28"/>
      <c r="S34" s="28"/>
      <c r="T34" s="28"/>
      <c r="U34" s="28"/>
      <c r="V34" s="28"/>
      <c r="W34" s="28"/>
      <c r="X34" s="28"/>
      <c r="Y34" s="28"/>
      <c r="Z34" s="28"/>
      <c r="AA34" s="28"/>
      <c r="AB34" s="28"/>
      <c r="AC34" s="73" t="s">
        <v>107</v>
      </c>
      <c r="AD34" s="73" t="s">
        <v>77</v>
      </c>
      <c r="AE34" s="73">
        <v>2008</v>
      </c>
      <c r="AF34" s="76"/>
      <c r="AG34" s="77" t="s">
        <v>137</v>
      </c>
      <c r="AH34" s="144">
        <v>318.34658000000002</v>
      </c>
      <c r="AI34" s="145">
        <v>318.34658000000002</v>
      </c>
      <c r="AJ34" s="144">
        <v>300</v>
      </c>
      <c r="AK34" s="144">
        <v>300</v>
      </c>
      <c r="AL34" s="144">
        <v>200</v>
      </c>
      <c r="AM34" s="144">
        <v>200</v>
      </c>
      <c r="AN34" s="146">
        <v>90</v>
      </c>
      <c r="AO34" s="146">
        <v>90</v>
      </c>
      <c r="AP34" s="146"/>
      <c r="AQ34" s="146"/>
      <c r="AR34" s="146"/>
      <c r="AS34" s="146"/>
      <c r="AT34" s="144">
        <f t="shared" si="6"/>
        <v>228.34658000000002</v>
      </c>
      <c r="AU34" s="144">
        <f t="shared" si="7"/>
        <v>228.34658000000002</v>
      </c>
      <c r="AV34" s="144">
        <f t="shared" si="8"/>
        <v>300</v>
      </c>
      <c r="AW34" s="144">
        <f t="shared" si="9"/>
        <v>300</v>
      </c>
      <c r="AX34" s="144">
        <f t="shared" si="10"/>
        <v>200</v>
      </c>
      <c r="AY34" s="144">
        <f t="shared" si="11"/>
        <v>200</v>
      </c>
      <c r="AZ34" s="144">
        <f t="shared" si="12"/>
        <v>318.34658000000002</v>
      </c>
      <c r="BA34" s="144">
        <f t="shared" si="13"/>
        <v>300</v>
      </c>
      <c r="BB34" s="144">
        <f t="shared" si="14"/>
        <v>300</v>
      </c>
      <c r="BC34" s="144">
        <f t="shared" si="18"/>
        <v>90</v>
      </c>
      <c r="BD34" s="144">
        <f t="shared" si="19"/>
        <v>0</v>
      </c>
      <c r="BE34" s="144">
        <f t="shared" si="20"/>
        <v>0</v>
      </c>
      <c r="BF34" s="144">
        <f>AZ34-BC34</f>
        <v>228.34658000000002</v>
      </c>
      <c r="BG34" s="144">
        <f t="shared" si="16"/>
        <v>300</v>
      </c>
      <c r="BH34" s="144">
        <f t="shared" si="17"/>
        <v>300</v>
      </c>
      <c r="BI34" s="122" t="s">
        <v>172</v>
      </c>
    </row>
    <row r="35" spans="1:61" ht="136.5" customHeight="1">
      <c r="A35" s="50" t="s">
        <v>105</v>
      </c>
      <c r="B35" s="36">
        <v>3827</v>
      </c>
      <c r="C35" s="28" t="s">
        <v>67</v>
      </c>
      <c r="D35" s="7" t="s">
        <v>99</v>
      </c>
      <c r="E35" s="26" t="s">
        <v>96</v>
      </c>
      <c r="F35" s="26"/>
      <c r="G35" s="26"/>
      <c r="H35" s="26"/>
      <c r="I35" s="26"/>
      <c r="J35" s="26"/>
      <c r="K35" s="26"/>
      <c r="L35" s="26"/>
      <c r="M35" s="26"/>
      <c r="N35" s="26"/>
      <c r="O35" s="26"/>
      <c r="P35" s="26"/>
      <c r="Q35" s="26"/>
      <c r="R35" s="26"/>
      <c r="S35" s="26"/>
      <c r="T35" s="26"/>
      <c r="U35" s="26"/>
      <c r="V35" s="26"/>
      <c r="W35" s="28" t="s">
        <v>101</v>
      </c>
      <c r="X35" s="28" t="s">
        <v>102</v>
      </c>
      <c r="Y35" s="28" t="s">
        <v>103</v>
      </c>
      <c r="Z35" s="28"/>
      <c r="AA35" s="28"/>
      <c r="AB35" s="28"/>
      <c r="AC35" s="73" t="s">
        <v>104</v>
      </c>
      <c r="AD35" s="73" t="s">
        <v>77</v>
      </c>
      <c r="AE35" s="73">
        <v>2007</v>
      </c>
      <c r="AF35" s="74"/>
      <c r="AG35" s="77" t="s">
        <v>139</v>
      </c>
      <c r="AH35" s="144">
        <v>248.887</v>
      </c>
      <c r="AI35" s="145">
        <v>248.88672</v>
      </c>
      <c r="AJ35" s="144">
        <v>250</v>
      </c>
      <c r="AK35" s="144">
        <v>250</v>
      </c>
      <c r="AL35" s="144">
        <v>300</v>
      </c>
      <c r="AM35" s="144">
        <v>300</v>
      </c>
      <c r="AN35" s="146"/>
      <c r="AO35" s="146"/>
      <c r="AP35" s="146"/>
      <c r="AQ35" s="146"/>
      <c r="AR35" s="146"/>
      <c r="AS35" s="146"/>
      <c r="AT35" s="144">
        <f t="shared" si="6"/>
        <v>248.887</v>
      </c>
      <c r="AU35" s="144">
        <f t="shared" si="7"/>
        <v>248.88672</v>
      </c>
      <c r="AV35" s="144">
        <f t="shared" si="8"/>
        <v>250</v>
      </c>
      <c r="AW35" s="144">
        <f t="shared" si="9"/>
        <v>250</v>
      </c>
      <c r="AX35" s="144">
        <f t="shared" si="10"/>
        <v>300</v>
      </c>
      <c r="AY35" s="144">
        <f t="shared" si="11"/>
        <v>300</v>
      </c>
      <c r="AZ35" s="144">
        <f t="shared" si="12"/>
        <v>248.88672</v>
      </c>
      <c r="BA35" s="144">
        <f t="shared" si="13"/>
        <v>250</v>
      </c>
      <c r="BB35" s="144">
        <f t="shared" si="14"/>
        <v>250</v>
      </c>
      <c r="BC35" s="144">
        <f t="shared" si="18"/>
        <v>0</v>
      </c>
      <c r="BD35" s="144">
        <f t="shared" si="19"/>
        <v>0</v>
      </c>
      <c r="BE35" s="144">
        <f t="shared" si="20"/>
        <v>0</v>
      </c>
      <c r="BF35" s="144">
        <f t="shared" si="15"/>
        <v>248.88672</v>
      </c>
      <c r="BG35" s="144">
        <f t="shared" si="16"/>
        <v>250</v>
      </c>
      <c r="BH35" s="144">
        <f t="shared" si="17"/>
        <v>250</v>
      </c>
      <c r="BI35" s="122" t="s">
        <v>172</v>
      </c>
    </row>
    <row r="36" spans="1:61" ht="273.75">
      <c r="A36" s="50" t="s">
        <v>98</v>
      </c>
      <c r="B36" s="36">
        <v>3831</v>
      </c>
      <c r="C36" s="28" t="s">
        <v>67</v>
      </c>
      <c r="D36" s="28" t="s">
        <v>99</v>
      </c>
      <c r="E36" s="28" t="s">
        <v>96</v>
      </c>
      <c r="F36" s="28"/>
      <c r="G36" s="28"/>
      <c r="H36" s="28"/>
      <c r="I36" s="28"/>
      <c r="J36" s="28"/>
      <c r="K36" s="28"/>
      <c r="L36" s="28"/>
      <c r="M36" s="28"/>
      <c r="N36" s="28"/>
      <c r="O36" s="28"/>
      <c r="P36" s="28"/>
      <c r="Q36" s="28"/>
      <c r="R36" s="28"/>
      <c r="S36" s="28"/>
      <c r="T36" s="28"/>
      <c r="U36" s="28"/>
      <c r="V36" s="28"/>
      <c r="W36" s="28"/>
      <c r="X36" s="28"/>
      <c r="Y36" s="28"/>
      <c r="Z36" s="28"/>
      <c r="AA36" s="28"/>
      <c r="AB36" s="28"/>
      <c r="AC36" s="73" t="s">
        <v>100</v>
      </c>
      <c r="AD36" s="73" t="s">
        <v>77</v>
      </c>
      <c r="AE36" s="73">
        <v>2016</v>
      </c>
      <c r="AF36" s="73"/>
      <c r="AG36" s="77" t="s">
        <v>138</v>
      </c>
      <c r="AH36" s="144">
        <v>2</v>
      </c>
      <c r="AI36" s="145">
        <v>2</v>
      </c>
      <c r="AJ36" s="144">
        <v>2</v>
      </c>
      <c r="AK36" s="144">
        <v>2</v>
      </c>
      <c r="AL36" s="144">
        <v>2</v>
      </c>
      <c r="AM36" s="144">
        <v>2</v>
      </c>
      <c r="AN36" s="146"/>
      <c r="AO36" s="146"/>
      <c r="AP36" s="146"/>
      <c r="AQ36" s="146"/>
      <c r="AR36" s="146"/>
      <c r="AS36" s="146"/>
      <c r="AT36" s="144">
        <f t="shared" si="6"/>
        <v>2</v>
      </c>
      <c r="AU36" s="144">
        <f t="shared" si="7"/>
        <v>2</v>
      </c>
      <c r="AV36" s="144">
        <f t="shared" si="8"/>
        <v>2</v>
      </c>
      <c r="AW36" s="144">
        <f t="shared" si="9"/>
        <v>2</v>
      </c>
      <c r="AX36" s="144">
        <f t="shared" si="10"/>
        <v>2</v>
      </c>
      <c r="AY36" s="144">
        <f t="shared" si="11"/>
        <v>2</v>
      </c>
      <c r="AZ36" s="144">
        <f t="shared" si="12"/>
        <v>2</v>
      </c>
      <c r="BA36" s="144">
        <f t="shared" si="13"/>
        <v>2</v>
      </c>
      <c r="BB36" s="144">
        <f t="shared" si="14"/>
        <v>2</v>
      </c>
      <c r="BC36" s="144">
        <f t="shared" si="18"/>
        <v>0</v>
      </c>
      <c r="BD36" s="144">
        <f t="shared" si="19"/>
        <v>0</v>
      </c>
      <c r="BE36" s="144">
        <f t="shared" si="20"/>
        <v>0</v>
      </c>
      <c r="BF36" s="144">
        <f t="shared" si="15"/>
        <v>2</v>
      </c>
      <c r="BG36" s="144">
        <f t="shared" si="16"/>
        <v>2</v>
      </c>
      <c r="BH36" s="144">
        <f t="shared" si="17"/>
        <v>2</v>
      </c>
      <c r="BI36" s="122" t="s">
        <v>172</v>
      </c>
    </row>
    <row r="37" spans="1:61" ht="141.75">
      <c r="A37" s="3" t="s">
        <v>94</v>
      </c>
      <c r="B37" s="4">
        <v>3832</v>
      </c>
      <c r="C37" s="28" t="s">
        <v>67</v>
      </c>
      <c r="D37" s="28" t="s">
        <v>95</v>
      </c>
      <c r="E37" s="28" t="s">
        <v>96</v>
      </c>
      <c r="F37" s="28"/>
      <c r="G37" s="28"/>
      <c r="H37" s="28"/>
      <c r="I37" s="28"/>
      <c r="J37" s="28"/>
      <c r="K37" s="28"/>
      <c r="L37" s="28"/>
      <c r="M37" s="28"/>
      <c r="N37" s="28"/>
      <c r="O37" s="28"/>
      <c r="P37" s="28"/>
      <c r="Q37" s="28"/>
      <c r="R37" s="28"/>
      <c r="S37" s="28"/>
      <c r="T37" s="28"/>
      <c r="U37" s="28"/>
      <c r="V37" s="28"/>
      <c r="W37" s="28"/>
      <c r="X37" s="28"/>
      <c r="Y37" s="28"/>
      <c r="Z37" s="28"/>
      <c r="AA37" s="28"/>
      <c r="AB37" s="28"/>
      <c r="AC37" s="73" t="s">
        <v>97</v>
      </c>
      <c r="AD37" s="73" t="s">
        <v>77</v>
      </c>
      <c r="AE37" s="73">
        <v>2007</v>
      </c>
      <c r="AF37" s="73"/>
      <c r="AG37" s="77" t="s">
        <v>140</v>
      </c>
      <c r="AH37" s="144">
        <v>186.8</v>
      </c>
      <c r="AI37" s="145">
        <v>186.8</v>
      </c>
      <c r="AJ37" s="144">
        <v>280</v>
      </c>
      <c r="AK37" s="144">
        <v>281.2</v>
      </c>
      <c r="AL37" s="144">
        <v>311.2</v>
      </c>
      <c r="AM37" s="144">
        <v>321.2</v>
      </c>
      <c r="AN37" s="146"/>
      <c r="AO37" s="146"/>
      <c r="AP37" s="146"/>
      <c r="AQ37" s="146"/>
      <c r="AR37" s="146"/>
      <c r="AS37" s="146"/>
      <c r="AT37" s="144">
        <f t="shared" si="6"/>
        <v>186.8</v>
      </c>
      <c r="AU37" s="144">
        <f t="shared" si="7"/>
        <v>186.8</v>
      </c>
      <c r="AV37" s="144">
        <f t="shared" si="8"/>
        <v>280</v>
      </c>
      <c r="AW37" s="144">
        <f t="shared" si="9"/>
        <v>281.2</v>
      </c>
      <c r="AX37" s="144">
        <f t="shared" si="10"/>
        <v>311.2</v>
      </c>
      <c r="AY37" s="144">
        <f t="shared" si="11"/>
        <v>321.2</v>
      </c>
      <c r="AZ37" s="144">
        <f t="shared" si="12"/>
        <v>186.8</v>
      </c>
      <c r="BA37" s="144">
        <f t="shared" si="13"/>
        <v>280</v>
      </c>
      <c r="BB37" s="144">
        <f t="shared" si="14"/>
        <v>281.2</v>
      </c>
      <c r="BC37" s="144">
        <f t="shared" si="18"/>
        <v>0</v>
      </c>
      <c r="BD37" s="144">
        <f t="shared" si="19"/>
        <v>0</v>
      </c>
      <c r="BE37" s="144">
        <f t="shared" si="20"/>
        <v>0</v>
      </c>
      <c r="BF37" s="144">
        <f t="shared" si="15"/>
        <v>186.8</v>
      </c>
      <c r="BG37" s="144">
        <f t="shared" si="16"/>
        <v>280</v>
      </c>
      <c r="BH37" s="144">
        <f t="shared" si="17"/>
        <v>281.2</v>
      </c>
      <c r="BI37" s="122" t="s">
        <v>172</v>
      </c>
    </row>
    <row r="38" spans="1:61" ht="255">
      <c r="A38" s="3" t="s">
        <v>28</v>
      </c>
      <c r="B38" s="4">
        <v>4000</v>
      </c>
      <c r="C38" s="49" t="s">
        <v>26</v>
      </c>
      <c r="D38" s="49" t="s">
        <v>26</v>
      </c>
      <c r="E38" s="49" t="s">
        <v>26</v>
      </c>
      <c r="F38" s="49" t="s">
        <v>26</v>
      </c>
      <c r="G38" s="49" t="s">
        <v>26</v>
      </c>
      <c r="H38" s="49" t="s">
        <v>26</v>
      </c>
      <c r="I38" s="49" t="s">
        <v>26</v>
      </c>
      <c r="J38" s="49" t="s">
        <v>26</v>
      </c>
      <c r="K38" s="49" t="s">
        <v>26</v>
      </c>
      <c r="L38" s="49" t="s">
        <v>26</v>
      </c>
      <c r="M38" s="49" t="s">
        <v>26</v>
      </c>
      <c r="N38" s="49" t="s">
        <v>26</v>
      </c>
      <c r="O38" s="49" t="s">
        <v>26</v>
      </c>
      <c r="P38" s="49" t="s">
        <v>26</v>
      </c>
      <c r="Q38" s="49" t="s">
        <v>26</v>
      </c>
      <c r="R38" s="49" t="s">
        <v>26</v>
      </c>
      <c r="S38" s="49" t="s">
        <v>26</v>
      </c>
      <c r="T38" s="49" t="s">
        <v>26</v>
      </c>
      <c r="U38" s="49" t="s">
        <v>26</v>
      </c>
      <c r="V38" s="49" t="s">
        <v>26</v>
      </c>
      <c r="W38" s="49" t="s">
        <v>26</v>
      </c>
      <c r="X38" s="49" t="s">
        <v>26</v>
      </c>
      <c r="Y38" s="49" t="s">
        <v>26</v>
      </c>
      <c r="Z38" s="49" t="s">
        <v>26</v>
      </c>
      <c r="AA38" s="49" t="s">
        <v>26</v>
      </c>
      <c r="AB38" s="49" t="s">
        <v>26</v>
      </c>
      <c r="AC38" s="69"/>
      <c r="AD38" s="69"/>
      <c r="AE38" s="69"/>
      <c r="AF38" s="69" t="s">
        <v>26</v>
      </c>
      <c r="AG38" s="68" t="s">
        <v>26</v>
      </c>
      <c r="AH38" s="144">
        <f>AH42+AH43+AH44</f>
        <v>9544.3070000000007</v>
      </c>
      <c r="AI38" s="145">
        <f t="shared" ref="AI38:BH38" si="21">AI42+AI43+AI44</f>
        <v>9380.6584800000001</v>
      </c>
      <c r="AJ38" s="144">
        <f t="shared" si="21"/>
        <v>10529.988880000001</v>
      </c>
      <c r="AK38" s="144">
        <f t="shared" si="21"/>
        <v>10960</v>
      </c>
      <c r="AL38" s="144">
        <f t="shared" si="21"/>
        <v>11060</v>
      </c>
      <c r="AM38" s="144">
        <f t="shared" si="21"/>
        <v>11160</v>
      </c>
      <c r="AN38" s="146">
        <f t="shared" si="21"/>
        <v>60.308</v>
      </c>
      <c r="AO38" s="146">
        <f t="shared" si="21"/>
        <v>60.308</v>
      </c>
      <c r="AP38" s="146">
        <f t="shared" si="21"/>
        <v>65</v>
      </c>
      <c r="AQ38" s="146">
        <f t="shared" si="21"/>
        <v>100</v>
      </c>
      <c r="AR38" s="146">
        <f t="shared" si="21"/>
        <v>100</v>
      </c>
      <c r="AS38" s="146">
        <f t="shared" si="21"/>
        <v>100</v>
      </c>
      <c r="AT38" s="144">
        <f t="shared" si="21"/>
        <v>9483.9989999999998</v>
      </c>
      <c r="AU38" s="144">
        <f t="shared" si="21"/>
        <v>9320.3504799999992</v>
      </c>
      <c r="AV38" s="144">
        <f t="shared" si="21"/>
        <v>10464.988880000001</v>
      </c>
      <c r="AW38" s="144">
        <f t="shared" si="21"/>
        <v>10860</v>
      </c>
      <c r="AX38" s="144">
        <f t="shared" si="21"/>
        <v>10960</v>
      </c>
      <c r="AY38" s="144">
        <f t="shared" si="21"/>
        <v>11060</v>
      </c>
      <c r="AZ38" s="144">
        <f t="shared" si="21"/>
        <v>9380.6584800000001</v>
      </c>
      <c r="BA38" s="144">
        <f t="shared" si="21"/>
        <v>10529.988880000001</v>
      </c>
      <c r="BB38" s="144">
        <f t="shared" si="21"/>
        <v>10960</v>
      </c>
      <c r="BC38" s="151">
        <f t="shared" si="21"/>
        <v>60.308</v>
      </c>
      <c r="BD38" s="151">
        <f t="shared" si="21"/>
        <v>65</v>
      </c>
      <c r="BE38" s="151">
        <f t="shared" si="21"/>
        <v>100</v>
      </c>
      <c r="BF38" s="151">
        <f t="shared" si="21"/>
        <v>9320.3504799999992</v>
      </c>
      <c r="BG38" s="151">
        <f t="shared" si="21"/>
        <v>10464.988880000001</v>
      </c>
      <c r="BH38" s="151">
        <f t="shared" si="21"/>
        <v>10860</v>
      </c>
      <c r="BI38" s="122" t="s">
        <v>172</v>
      </c>
    </row>
    <row r="39" spans="1:61">
      <c r="A39" s="8" t="s">
        <v>1</v>
      </c>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78"/>
      <c r="AD39" s="78"/>
      <c r="AE39" s="78"/>
      <c r="AF39" s="78"/>
      <c r="AG39" s="79"/>
      <c r="AH39" s="151"/>
      <c r="AI39" s="152"/>
      <c r="AJ39" s="151"/>
      <c r="AK39" s="151"/>
      <c r="AL39" s="151"/>
      <c r="AM39" s="151"/>
      <c r="AN39" s="153"/>
      <c r="AO39" s="153"/>
      <c r="AP39" s="153"/>
      <c r="AQ39" s="153"/>
      <c r="AR39" s="153"/>
      <c r="AS39" s="154"/>
      <c r="AT39" s="151"/>
      <c r="AU39" s="155"/>
      <c r="AV39" s="151"/>
      <c r="AW39" s="155"/>
      <c r="AX39" s="151"/>
      <c r="AY39" s="155"/>
      <c r="AZ39" s="156"/>
      <c r="BA39" s="156"/>
      <c r="BB39" s="157"/>
      <c r="BC39" s="158"/>
      <c r="BD39" s="158"/>
      <c r="BE39" s="158"/>
      <c r="BF39" s="151"/>
      <c r="BG39" s="159"/>
      <c r="BH39" s="159"/>
      <c r="BI39" s="123"/>
    </row>
    <row r="40" spans="1:61" ht="26.25">
      <c r="A40" s="192" t="s">
        <v>87</v>
      </c>
      <c r="B40" s="38"/>
      <c r="C40" s="42"/>
      <c r="D40" s="10"/>
      <c r="E40" s="42"/>
      <c r="F40" s="10"/>
      <c r="G40" s="42"/>
      <c r="H40" s="10"/>
      <c r="I40" s="42"/>
      <c r="J40" s="10"/>
      <c r="K40" s="42"/>
      <c r="L40" s="10"/>
      <c r="M40" s="42"/>
      <c r="N40" s="10"/>
      <c r="O40" s="42"/>
      <c r="P40" s="10"/>
      <c r="Q40" s="42"/>
      <c r="R40" s="10"/>
      <c r="S40" s="42"/>
      <c r="T40" s="10"/>
      <c r="U40" s="42"/>
      <c r="V40" s="10"/>
      <c r="W40" s="45"/>
      <c r="X40" s="45"/>
      <c r="Y40" s="45"/>
      <c r="Z40" s="34"/>
      <c r="AA40" s="33"/>
      <c r="AB40" s="33"/>
      <c r="AC40" s="275" t="s">
        <v>92</v>
      </c>
      <c r="AD40" s="80" t="s">
        <v>91</v>
      </c>
      <c r="AE40" s="80" t="s">
        <v>90</v>
      </c>
      <c r="AF40" s="81"/>
      <c r="AG40" s="82"/>
      <c r="AH40" s="160"/>
      <c r="AI40" s="161"/>
      <c r="AJ40" s="160"/>
      <c r="AK40" s="160"/>
      <c r="AL40" s="160"/>
      <c r="AM40" s="160"/>
      <c r="AN40" s="162"/>
      <c r="AO40" s="162"/>
      <c r="AP40" s="162"/>
      <c r="AQ40" s="162"/>
      <c r="AR40" s="162"/>
      <c r="AS40" s="163"/>
      <c r="AT40" s="160"/>
      <c r="AU40" s="164"/>
      <c r="AV40" s="160"/>
      <c r="AW40" s="164"/>
      <c r="AX40" s="160"/>
      <c r="AY40" s="164"/>
      <c r="AZ40" s="165"/>
      <c r="BA40" s="165"/>
      <c r="BB40" s="166"/>
      <c r="BC40" s="167"/>
      <c r="BD40" s="167"/>
      <c r="BE40" s="167"/>
      <c r="BF40" s="160"/>
      <c r="BG40" s="168"/>
      <c r="BH40" s="168"/>
      <c r="BI40" s="124"/>
    </row>
    <row r="41" spans="1:61" ht="7.5" customHeight="1">
      <c r="A41" s="193"/>
      <c r="B41" s="41"/>
      <c r="C41" s="40"/>
      <c r="D41" s="33"/>
      <c r="E41" s="40"/>
      <c r="F41" s="33"/>
      <c r="G41" s="40"/>
      <c r="H41" s="33"/>
      <c r="I41" s="40"/>
      <c r="J41" s="33"/>
      <c r="K41" s="40"/>
      <c r="L41" s="33"/>
      <c r="M41" s="40"/>
      <c r="N41" s="33"/>
      <c r="O41" s="40"/>
      <c r="P41" s="33"/>
      <c r="Q41" s="40"/>
      <c r="R41" s="33"/>
      <c r="S41" s="40"/>
      <c r="T41" s="33"/>
      <c r="U41" s="40"/>
      <c r="V41" s="33"/>
      <c r="W41" s="46"/>
      <c r="X41" s="46"/>
      <c r="Y41" s="46"/>
      <c r="Z41" s="34"/>
      <c r="AA41" s="33"/>
      <c r="AB41" s="33"/>
      <c r="AC41" s="276"/>
      <c r="AD41" s="83"/>
      <c r="AE41" s="83"/>
      <c r="AF41" s="81"/>
      <c r="AG41" s="82"/>
      <c r="AH41" s="160"/>
      <c r="AI41" s="161"/>
      <c r="AJ41" s="160"/>
      <c r="AK41" s="160"/>
      <c r="AL41" s="160"/>
      <c r="AM41" s="160"/>
      <c r="AN41" s="162"/>
      <c r="AO41" s="162"/>
      <c r="AP41" s="162"/>
      <c r="AQ41" s="162"/>
      <c r="AR41" s="162"/>
      <c r="AS41" s="163"/>
      <c r="AT41" s="160"/>
      <c r="AU41" s="164"/>
      <c r="AV41" s="160"/>
      <c r="AW41" s="164"/>
      <c r="AX41" s="160"/>
      <c r="AY41" s="164"/>
      <c r="AZ41" s="165"/>
      <c r="BA41" s="165"/>
      <c r="BB41" s="166"/>
      <c r="BC41" s="167"/>
      <c r="BD41" s="167"/>
      <c r="BE41" s="167"/>
      <c r="BF41" s="160"/>
      <c r="BG41" s="168"/>
      <c r="BH41" s="168"/>
      <c r="BI41" s="124"/>
    </row>
    <row r="42" spans="1:61" ht="78.75" customHeight="1">
      <c r="A42" s="193"/>
      <c r="B42" s="39">
        <v>4001</v>
      </c>
      <c r="C42" s="43" t="s">
        <v>67</v>
      </c>
      <c r="D42" s="30" t="s">
        <v>88</v>
      </c>
      <c r="E42" s="43" t="s">
        <v>75</v>
      </c>
      <c r="F42" s="31"/>
      <c r="G42" s="44"/>
      <c r="H42" s="31"/>
      <c r="I42" s="44"/>
      <c r="J42" s="31"/>
      <c r="K42" s="44"/>
      <c r="L42" s="31"/>
      <c r="M42" s="44"/>
      <c r="N42" s="31"/>
      <c r="O42" s="44"/>
      <c r="P42" s="31"/>
      <c r="Q42" s="44"/>
      <c r="R42" s="31"/>
      <c r="S42" s="44"/>
      <c r="T42" s="31"/>
      <c r="U42" s="44"/>
      <c r="V42" s="31"/>
      <c r="W42" s="274" t="s">
        <v>89</v>
      </c>
      <c r="X42" s="47"/>
      <c r="Y42" s="47"/>
      <c r="Z42" s="35"/>
      <c r="AA42" s="31"/>
      <c r="AB42" s="31"/>
      <c r="AC42" s="277"/>
      <c r="AD42" s="84" t="s">
        <v>77</v>
      </c>
      <c r="AE42" s="84" t="s">
        <v>93</v>
      </c>
      <c r="AF42" s="85"/>
      <c r="AG42" s="86" t="s">
        <v>141</v>
      </c>
      <c r="AH42" s="169">
        <v>9338.19</v>
      </c>
      <c r="AI42" s="170">
        <v>9207.5643799999998</v>
      </c>
      <c r="AJ42" s="169">
        <v>10324</v>
      </c>
      <c r="AK42" s="169">
        <v>10800</v>
      </c>
      <c r="AL42" s="169">
        <v>10900</v>
      </c>
      <c r="AM42" s="169">
        <v>11000</v>
      </c>
      <c r="AN42" s="171">
        <v>60.308</v>
      </c>
      <c r="AO42" s="171">
        <v>60.308</v>
      </c>
      <c r="AP42" s="171">
        <v>65</v>
      </c>
      <c r="AQ42" s="171">
        <v>100</v>
      </c>
      <c r="AR42" s="171">
        <v>100</v>
      </c>
      <c r="AS42" s="172">
        <v>100</v>
      </c>
      <c r="AT42" s="169">
        <f t="shared" si="6"/>
        <v>9277.8819999999996</v>
      </c>
      <c r="AU42" s="173">
        <f t="shared" si="7"/>
        <v>9147.2563799999989</v>
      </c>
      <c r="AV42" s="169">
        <f t="shared" si="8"/>
        <v>10259</v>
      </c>
      <c r="AW42" s="173">
        <f t="shared" si="9"/>
        <v>10700</v>
      </c>
      <c r="AX42" s="169">
        <f t="shared" si="10"/>
        <v>10800</v>
      </c>
      <c r="AY42" s="173">
        <f t="shared" si="11"/>
        <v>10900</v>
      </c>
      <c r="AZ42" s="169">
        <f t="shared" ref="AZ42:BB44" si="22">AI42</f>
        <v>9207.5643799999998</v>
      </c>
      <c r="BA42" s="169">
        <f t="shared" si="22"/>
        <v>10324</v>
      </c>
      <c r="BB42" s="174">
        <f t="shared" si="22"/>
        <v>10800</v>
      </c>
      <c r="BC42" s="174">
        <f t="shared" si="18"/>
        <v>60.308</v>
      </c>
      <c r="BD42" s="174">
        <f t="shared" si="19"/>
        <v>65</v>
      </c>
      <c r="BE42" s="174">
        <f t="shared" si="20"/>
        <v>100</v>
      </c>
      <c r="BF42" s="169">
        <f t="shared" si="15"/>
        <v>9147.2563799999989</v>
      </c>
      <c r="BG42" s="175">
        <f t="shared" si="16"/>
        <v>10259</v>
      </c>
      <c r="BH42" s="175">
        <f t="shared" si="17"/>
        <v>10700</v>
      </c>
      <c r="BI42" s="122" t="s">
        <v>172</v>
      </c>
    </row>
    <row r="43" spans="1:61" ht="171.75" customHeight="1">
      <c r="A43" s="32" t="s">
        <v>82</v>
      </c>
      <c r="B43" s="12">
        <v>4008</v>
      </c>
      <c r="C43" s="30" t="s">
        <v>67</v>
      </c>
      <c r="D43" s="31" t="s">
        <v>83</v>
      </c>
      <c r="E43" s="30" t="s">
        <v>75</v>
      </c>
      <c r="F43" s="31"/>
      <c r="G43" s="31"/>
      <c r="H43" s="31"/>
      <c r="I43" s="31"/>
      <c r="J43" s="31"/>
      <c r="K43" s="31"/>
      <c r="L43" s="31"/>
      <c r="M43" s="31"/>
      <c r="N43" s="31"/>
      <c r="O43" s="31"/>
      <c r="P43" s="31"/>
      <c r="Q43" s="31"/>
      <c r="R43" s="31"/>
      <c r="S43" s="31"/>
      <c r="T43" s="31"/>
      <c r="U43" s="31"/>
      <c r="V43" s="31"/>
      <c r="W43" s="31"/>
      <c r="X43" s="31"/>
      <c r="Y43" s="31"/>
      <c r="Z43" s="31"/>
      <c r="AA43" s="31"/>
      <c r="AB43" s="31"/>
      <c r="AC43" s="84" t="s">
        <v>84</v>
      </c>
      <c r="AD43" s="85" t="s">
        <v>77</v>
      </c>
      <c r="AE43" s="85" t="s">
        <v>85</v>
      </c>
      <c r="AF43" s="85"/>
      <c r="AG43" s="87" t="s">
        <v>132</v>
      </c>
      <c r="AH43" s="169">
        <v>63.29</v>
      </c>
      <c r="AI43" s="170">
        <v>63.29</v>
      </c>
      <c r="AJ43" s="169">
        <v>69</v>
      </c>
      <c r="AK43" s="169">
        <v>60</v>
      </c>
      <c r="AL43" s="169">
        <v>60</v>
      </c>
      <c r="AM43" s="169">
        <v>60</v>
      </c>
      <c r="AN43" s="171"/>
      <c r="AO43" s="171"/>
      <c r="AP43" s="171"/>
      <c r="AQ43" s="171"/>
      <c r="AR43" s="171"/>
      <c r="AS43" s="171"/>
      <c r="AT43" s="144">
        <f t="shared" si="6"/>
        <v>63.29</v>
      </c>
      <c r="AU43" s="144">
        <f t="shared" si="7"/>
        <v>63.29</v>
      </c>
      <c r="AV43" s="144">
        <f t="shared" si="8"/>
        <v>69</v>
      </c>
      <c r="AW43" s="144">
        <f t="shared" si="9"/>
        <v>60</v>
      </c>
      <c r="AX43" s="144">
        <f t="shared" si="10"/>
        <v>60</v>
      </c>
      <c r="AY43" s="144">
        <f t="shared" si="11"/>
        <v>60</v>
      </c>
      <c r="AZ43" s="169">
        <f t="shared" si="22"/>
        <v>63.29</v>
      </c>
      <c r="BA43" s="169">
        <f t="shared" si="22"/>
        <v>69</v>
      </c>
      <c r="BB43" s="169">
        <f t="shared" si="22"/>
        <v>60</v>
      </c>
      <c r="BC43" s="169">
        <f t="shared" si="18"/>
        <v>0</v>
      </c>
      <c r="BD43" s="169">
        <f t="shared" si="19"/>
        <v>0</v>
      </c>
      <c r="BE43" s="169">
        <f t="shared" si="20"/>
        <v>0</v>
      </c>
      <c r="BF43" s="169">
        <f t="shared" si="15"/>
        <v>63.29</v>
      </c>
      <c r="BG43" s="169">
        <f t="shared" si="16"/>
        <v>69</v>
      </c>
      <c r="BH43" s="169">
        <f t="shared" si="17"/>
        <v>60</v>
      </c>
      <c r="BI43" s="122" t="s">
        <v>172</v>
      </c>
    </row>
    <row r="44" spans="1:61" ht="240">
      <c r="A44" s="3" t="s">
        <v>79</v>
      </c>
      <c r="B44" s="4">
        <v>4017</v>
      </c>
      <c r="C44" s="28" t="s">
        <v>67</v>
      </c>
      <c r="D44" s="26" t="s">
        <v>80</v>
      </c>
      <c r="E44" s="26" t="s">
        <v>75</v>
      </c>
      <c r="F44" s="26"/>
      <c r="G44" s="26"/>
      <c r="H44" s="26"/>
      <c r="I44" s="26"/>
      <c r="J44" s="26"/>
      <c r="K44" s="26"/>
      <c r="L44" s="26"/>
      <c r="M44" s="26"/>
      <c r="N44" s="26"/>
      <c r="O44" s="26"/>
      <c r="P44" s="26"/>
      <c r="Q44" s="26"/>
      <c r="R44" s="26"/>
      <c r="S44" s="26"/>
      <c r="T44" s="26"/>
      <c r="U44" s="26"/>
      <c r="V44" s="26"/>
      <c r="W44" s="26"/>
      <c r="X44" s="26"/>
      <c r="Y44" s="26"/>
      <c r="Z44" s="26"/>
      <c r="AA44" s="26"/>
      <c r="AB44" s="26"/>
      <c r="AC44" s="73" t="s">
        <v>81</v>
      </c>
      <c r="AD44" s="76" t="s">
        <v>77</v>
      </c>
      <c r="AE44" s="76" t="s">
        <v>86</v>
      </c>
      <c r="AF44" s="76"/>
      <c r="AG44" s="77" t="s">
        <v>137</v>
      </c>
      <c r="AH44" s="144">
        <v>142.827</v>
      </c>
      <c r="AI44" s="145">
        <v>109.80410000000001</v>
      </c>
      <c r="AJ44" s="144">
        <v>136.98887999999999</v>
      </c>
      <c r="AK44" s="144">
        <v>100</v>
      </c>
      <c r="AL44" s="144">
        <v>100</v>
      </c>
      <c r="AM44" s="144">
        <v>100</v>
      </c>
      <c r="AN44" s="146"/>
      <c r="AO44" s="146"/>
      <c r="AP44" s="146"/>
      <c r="AQ44" s="146"/>
      <c r="AR44" s="146"/>
      <c r="AS44" s="146"/>
      <c r="AT44" s="144">
        <f t="shared" si="6"/>
        <v>142.827</v>
      </c>
      <c r="AU44" s="144">
        <f t="shared" si="7"/>
        <v>109.80410000000001</v>
      </c>
      <c r="AV44" s="144">
        <f t="shared" si="8"/>
        <v>136.98887999999999</v>
      </c>
      <c r="AW44" s="144">
        <f t="shared" si="9"/>
        <v>100</v>
      </c>
      <c r="AX44" s="144">
        <f t="shared" si="10"/>
        <v>100</v>
      </c>
      <c r="AY44" s="144">
        <f t="shared" si="11"/>
        <v>100</v>
      </c>
      <c r="AZ44" s="169">
        <f t="shared" si="22"/>
        <v>109.80410000000001</v>
      </c>
      <c r="BA44" s="169">
        <f>AJ44</f>
        <v>136.98887999999999</v>
      </c>
      <c r="BB44" s="169">
        <f t="shared" si="22"/>
        <v>100</v>
      </c>
      <c r="BC44" s="144">
        <f t="shared" si="18"/>
        <v>0</v>
      </c>
      <c r="BD44" s="144">
        <f t="shared" si="19"/>
        <v>0</v>
      </c>
      <c r="BE44" s="144">
        <f t="shared" si="20"/>
        <v>0</v>
      </c>
      <c r="BF44" s="144">
        <f t="shared" si="15"/>
        <v>109.80410000000001</v>
      </c>
      <c r="BG44" s="144">
        <f t="shared" si="16"/>
        <v>136.98887999999999</v>
      </c>
      <c r="BH44" s="144">
        <f t="shared" si="17"/>
        <v>100</v>
      </c>
      <c r="BI44" s="122" t="s">
        <v>172</v>
      </c>
    </row>
    <row r="45" spans="1:61" s="100" customFormat="1" ht="165" customHeight="1">
      <c r="A45" s="92" t="s">
        <v>144</v>
      </c>
      <c r="B45" s="93">
        <v>4200</v>
      </c>
      <c r="C45" s="94"/>
      <c r="D45" s="95"/>
      <c r="E45" s="95"/>
      <c r="F45" s="95"/>
      <c r="G45" s="95"/>
      <c r="H45" s="95"/>
      <c r="I45" s="95"/>
      <c r="J45" s="95"/>
      <c r="K45" s="95"/>
      <c r="L45" s="95"/>
      <c r="M45" s="95"/>
      <c r="N45" s="95"/>
      <c r="O45" s="95"/>
      <c r="P45" s="95"/>
      <c r="Q45" s="96"/>
      <c r="R45" s="96"/>
      <c r="S45" s="96"/>
      <c r="T45" s="96"/>
      <c r="U45" s="96"/>
      <c r="V45" s="96"/>
      <c r="W45" s="96"/>
      <c r="X45" s="95"/>
      <c r="Y45" s="95"/>
      <c r="Z45" s="95"/>
      <c r="AA45" s="95"/>
      <c r="AB45" s="95"/>
      <c r="AC45" s="97"/>
      <c r="AD45" s="98"/>
      <c r="AE45" s="98"/>
      <c r="AF45" s="98"/>
      <c r="AG45" s="110" t="s">
        <v>26</v>
      </c>
      <c r="AH45" s="176">
        <f>AH47+AH48</f>
        <v>29.202920000000002</v>
      </c>
      <c r="AI45" s="176">
        <f t="shared" ref="AI45:AM45" si="23">AI47+AI48</f>
        <v>29.202920000000002</v>
      </c>
      <c r="AJ45" s="176">
        <f t="shared" si="23"/>
        <v>41.013399999999997</v>
      </c>
      <c r="AK45" s="176">
        <f t="shared" si="23"/>
        <v>41.013399999999997</v>
      </c>
      <c r="AL45" s="176">
        <f t="shared" si="23"/>
        <v>41.013399999999997</v>
      </c>
      <c r="AM45" s="176">
        <f t="shared" si="23"/>
        <v>41.013399999999997</v>
      </c>
      <c r="AN45" s="179">
        <f t="shared" ref="AN45:BE45" si="24">AN47</f>
        <v>0</v>
      </c>
      <c r="AO45" s="179">
        <f t="shared" si="24"/>
        <v>0</v>
      </c>
      <c r="AP45" s="179">
        <f t="shared" si="24"/>
        <v>0</v>
      </c>
      <c r="AQ45" s="179">
        <f t="shared" si="24"/>
        <v>0</v>
      </c>
      <c r="AR45" s="179">
        <f t="shared" si="24"/>
        <v>0</v>
      </c>
      <c r="AS45" s="179">
        <f t="shared" si="24"/>
        <v>0</v>
      </c>
      <c r="AT45" s="178">
        <f>AT47+AT48</f>
        <v>29.202920000000002</v>
      </c>
      <c r="AU45" s="178">
        <f t="shared" ref="AU45:BB45" si="25">AU47+AU48</f>
        <v>29.202920000000002</v>
      </c>
      <c r="AV45" s="178">
        <f t="shared" si="25"/>
        <v>41.013399999999997</v>
      </c>
      <c r="AW45" s="178">
        <f t="shared" si="25"/>
        <v>41.013399999999997</v>
      </c>
      <c r="AX45" s="178">
        <f t="shared" si="25"/>
        <v>41.013399999999997</v>
      </c>
      <c r="AY45" s="178">
        <f t="shared" si="25"/>
        <v>41.013399999999997</v>
      </c>
      <c r="AZ45" s="178">
        <f t="shared" si="25"/>
        <v>29.202920000000002</v>
      </c>
      <c r="BA45" s="178">
        <f t="shared" si="25"/>
        <v>41.013399999999997</v>
      </c>
      <c r="BB45" s="178">
        <f t="shared" si="25"/>
        <v>41.013399999999997</v>
      </c>
      <c r="BC45" s="178">
        <f t="shared" si="24"/>
        <v>0</v>
      </c>
      <c r="BD45" s="178">
        <f t="shared" si="24"/>
        <v>0</v>
      </c>
      <c r="BE45" s="178">
        <f t="shared" si="24"/>
        <v>0</v>
      </c>
      <c r="BF45" s="178">
        <f>BF47+BF48</f>
        <v>29.202920000000002</v>
      </c>
      <c r="BG45" s="178">
        <f t="shared" ref="BG45:BH45" si="26">BG47+BG48</f>
        <v>41.013399999999997</v>
      </c>
      <c r="BH45" s="178">
        <f t="shared" si="26"/>
        <v>41.013399999999997</v>
      </c>
      <c r="BI45" s="122" t="s">
        <v>172</v>
      </c>
    </row>
    <row r="46" spans="1:61" s="109" customFormat="1">
      <c r="A46" s="101" t="s">
        <v>1</v>
      </c>
      <c r="B46" s="102"/>
      <c r="C46" s="103"/>
      <c r="D46" s="104"/>
      <c r="E46" s="104"/>
      <c r="F46" s="104"/>
      <c r="G46" s="104"/>
      <c r="H46" s="104"/>
      <c r="I46" s="104"/>
      <c r="J46" s="104"/>
      <c r="K46" s="104"/>
      <c r="L46" s="104"/>
      <c r="M46" s="104"/>
      <c r="N46" s="104"/>
      <c r="O46" s="104"/>
      <c r="P46" s="104"/>
      <c r="Q46" s="105"/>
      <c r="R46" s="105"/>
      <c r="S46" s="105"/>
      <c r="T46" s="105"/>
      <c r="U46" s="105"/>
      <c r="V46" s="105"/>
      <c r="W46" s="105"/>
      <c r="X46" s="104"/>
      <c r="Y46" s="104"/>
      <c r="Z46" s="104"/>
      <c r="AA46" s="104"/>
      <c r="AB46" s="104"/>
      <c r="AC46" s="106"/>
      <c r="AD46" s="107"/>
      <c r="AE46" s="107"/>
      <c r="AF46" s="107"/>
      <c r="AG46" s="108"/>
      <c r="AH46" s="180"/>
      <c r="AI46" s="181"/>
      <c r="AJ46" s="180"/>
      <c r="AK46" s="180"/>
      <c r="AL46" s="180"/>
      <c r="AM46" s="180"/>
      <c r="AN46" s="182"/>
      <c r="AO46" s="182"/>
      <c r="AP46" s="182"/>
      <c r="AQ46" s="182"/>
      <c r="AR46" s="182"/>
      <c r="AS46" s="182"/>
      <c r="AT46" s="144"/>
      <c r="AU46" s="144"/>
      <c r="AV46" s="144"/>
      <c r="AW46" s="144"/>
      <c r="AX46" s="144"/>
      <c r="AY46" s="144"/>
      <c r="AZ46" s="183"/>
      <c r="BA46" s="183"/>
      <c r="BB46" s="183"/>
      <c r="BC46" s="144"/>
      <c r="BD46" s="144"/>
      <c r="BE46" s="144"/>
      <c r="BF46" s="144"/>
      <c r="BG46" s="144"/>
      <c r="BH46" s="144"/>
      <c r="BI46" s="126"/>
    </row>
    <row r="47" spans="1:61" s="109" customFormat="1" ht="172.5" customHeight="1">
      <c r="A47" s="201" t="s">
        <v>146</v>
      </c>
      <c r="B47" s="203">
        <v>4202</v>
      </c>
      <c r="C47" s="28" t="s">
        <v>67</v>
      </c>
      <c r="D47" s="26" t="s">
        <v>175</v>
      </c>
      <c r="E47" s="26" t="s">
        <v>75</v>
      </c>
      <c r="F47" s="104"/>
      <c r="G47" s="104"/>
      <c r="H47" s="104"/>
      <c r="I47" s="104"/>
      <c r="J47" s="104"/>
      <c r="K47" s="104"/>
      <c r="L47" s="104"/>
      <c r="M47" s="104"/>
      <c r="N47" s="104"/>
      <c r="O47" s="104"/>
      <c r="P47" s="104"/>
      <c r="Q47" s="105"/>
      <c r="R47" s="105"/>
      <c r="S47" s="105"/>
      <c r="T47" s="105"/>
      <c r="U47" s="105"/>
      <c r="V47" s="105"/>
      <c r="W47" s="105"/>
      <c r="X47" s="104"/>
      <c r="Y47" s="104"/>
      <c r="Z47" s="104"/>
      <c r="AA47" s="104"/>
      <c r="AB47" s="104"/>
      <c r="AC47" s="106" t="s">
        <v>149</v>
      </c>
      <c r="AD47" s="111" t="s">
        <v>150</v>
      </c>
      <c r="AE47" s="107" t="s">
        <v>147</v>
      </c>
      <c r="AF47" s="107"/>
      <c r="AG47" s="108" t="s">
        <v>138</v>
      </c>
      <c r="AH47" s="180">
        <v>1.6029199999999999</v>
      </c>
      <c r="AI47" s="181">
        <v>1.6029199999999999</v>
      </c>
      <c r="AJ47" s="180">
        <v>2.2134</v>
      </c>
      <c r="AK47" s="180">
        <f>AJ47</f>
        <v>2.2134</v>
      </c>
      <c r="AL47" s="180">
        <f>AK47</f>
        <v>2.2134</v>
      </c>
      <c r="AM47" s="180">
        <f>AL47</f>
        <v>2.2134</v>
      </c>
      <c r="AN47" s="182"/>
      <c r="AO47" s="182"/>
      <c r="AP47" s="182"/>
      <c r="AQ47" s="182"/>
      <c r="AR47" s="182"/>
      <c r="AS47" s="182"/>
      <c r="AT47" s="144">
        <f t="shared" si="6"/>
        <v>1.6029199999999999</v>
      </c>
      <c r="AU47" s="144">
        <f t="shared" si="7"/>
        <v>1.6029199999999999</v>
      </c>
      <c r="AV47" s="144">
        <f t="shared" si="8"/>
        <v>2.2134</v>
      </c>
      <c r="AW47" s="144">
        <f t="shared" si="9"/>
        <v>2.2134</v>
      </c>
      <c r="AX47" s="144">
        <f t="shared" si="10"/>
        <v>2.2134</v>
      </c>
      <c r="AY47" s="144">
        <f t="shared" si="11"/>
        <v>2.2134</v>
      </c>
      <c r="AZ47" s="183">
        <f>AI47</f>
        <v>1.6029199999999999</v>
      </c>
      <c r="BA47" s="183">
        <f>AK47</f>
        <v>2.2134</v>
      </c>
      <c r="BB47" s="183">
        <f>BA47</f>
        <v>2.2134</v>
      </c>
      <c r="BC47" s="144">
        <f t="shared" si="18"/>
        <v>0</v>
      </c>
      <c r="BD47" s="144">
        <f t="shared" si="19"/>
        <v>0</v>
      </c>
      <c r="BE47" s="144">
        <f t="shared" si="20"/>
        <v>0</v>
      </c>
      <c r="BF47" s="144">
        <f t="shared" si="15"/>
        <v>1.6029199999999999</v>
      </c>
      <c r="BG47" s="144">
        <f t="shared" si="16"/>
        <v>2.2134</v>
      </c>
      <c r="BH47" s="144">
        <f t="shared" si="17"/>
        <v>2.2134</v>
      </c>
      <c r="BI47" s="122" t="s">
        <v>172</v>
      </c>
    </row>
    <row r="48" spans="1:61" s="109" customFormat="1" ht="172.5" customHeight="1">
      <c r="A48" s="202"/>
      <c r="B48" s="204"/>
      <c r="C48" s="28" t="s">
        <v>67</v>
      </c>
      <c r="D48" s="26" t="s">
        <v>175</v>
      </c>
      <c r="E48" s="26" t="s">
        <v>75</v>
      </c>
      <c r="F48" s="28"/>
      <c r="G48" s="28"/>
      <c r="H48" s="28"/>
      <c r="I48" s="28"/>
      <c r="J48" s="28"/>
      <c r="K48" s="28"/>
      <c r="L48" s="28"/>
      <c r="M48" s="28"/>
      <c r="N48" s="28"/>
      <c r="O48" s="28"/>
      <c r="P48" s="28"/>
      <c r="Q48" s="28"/>
      <c r="R48" s="28"/>
      <c r="S48" s="28"/>
      <c r="T48" s="28"/>
      <c r="U48" s="28"/>
      <c r="V48" s="28"/>
      <c r="W48" s="28"/>
      <c r="X48" s="28"/>
      <c r="Y48" s="28"/>
      <c r="Z48" s="28"/>
      <c r="AA48" s="28"/>
      <c r="AB48" s="28"/>
      <c r="AC48" s="73" t="s">
        <v>97</v>
      </c>
      <c r="AD48" s="73" t="s">
        <v>77</v>
      </c>
      <c r="AE48" s="73">
        <v>2007</v>
      </c>
      <c r="AF48" s="73"/>
      <c r="AG48" s="77" t="s">
        <v>140</v>
      </c>
      <c r="AH48" s="191">
        <v>27.6</v>
      </c>
      <c r="AI48" s="191">
        <v>27.6</v>
      </c>
      <c r="AJ48" s="191">
        <v>38.799999999999997</v>
      </c>
      <c r="AK48" s="191">
        <v>38.799999999999997</v>
      </c>
      <c r="AL48" s="191">
        <v>38.799999999999997</v>
      </c>
      <c r="AM48" s="191">
        <v>38.799999999999997</v>
      </c>
      <c r="AN48" s="146"/>
      <c r="AO48" s="146"/>
      <c r="AP48" s="146"/>
      <c r="AQ48" s="146"/>
      <c r="AR48" s="146"/>
      <c r="AS48" s="146"/>
      <c r="AT48" s="191">
        <v>27.6</v>
      </c>
      <c r="AU48" s="191">
        <v>27.6</v>
      </c>
      <c r="AV48" s="191">
        <v>38.799999999999997</v>
      </c>
      <c r="AW48" s="191">
        <v>38.799999999999997</v>
      </c>
      <c r="AX48" s="191">
        <v>38.799999999999997</v>
      </c>
      <c r="AY48" s="191">
        <v>38.799999999999997</v>
      </c>
      <c r="AZ48" s="191">
        <v>27.6</v>
      </c>
      <c r="BA48" s="191">
        <v>38.799999999999997</v>
      </c>
      <c r="BB48" s="191">
        <v>38.799999999999997</v>
      </c>
      <c r="BC48" s="144">
        <f t="shared" ref="BC48" si="27">AO48</f>
        <v>0</v>
      </c>
      <c r="BD48" s="144">
        <f t="shared" ref="BD48" si="28">AP48</f>
        <v>0</v>
      </c>
      <c r="BE48" s="144">
        <f t="shared" ref="BE48" si="29">AQ48</f>
        <v>0</v>
      </c>
      <c r="BF48" s="191">
        <v>27.6</v>
      </c>
      <c r="BG48" s="191">
        <v>38.799999999999997</v>
      </c>
      <c r="BH48" s="191">
        <v>38.799999999999997</v>
      </c>
      <c r="BI48" s="122" t="s">
        <v>172</v>
      </c>
    </row>
    <row r="49" spans="1:61" s="100" customFormat="1" ht="43.5">
      <c r="A49" s="92" t="s">
        <v>156</v>
      </c>
      <c r="B49" s="93">
        <v>4700</v>
      </c>
      <c r="C49" s="94"/>
      <c r="D49" s="95"/>
      <c r="E49" s="95"/>
      <c r="F49" s="95"/>
      <c r="G49" s="95"/>
      <c r="H49" s="95"/>
      <c r="I49" s="95"/>
      <c r="J49" s="95"/>
      <c r="K49" s="95"/>
      <c r="L49" s="95"/>
      <c r="M49" s="95"/>
      <c r="N49" s="95"/>
      <c r="O49" s="95"/>
      <c r="P49" s="95"/>
      <c r="Q49" s="96"/>
      <c r="R49" s="96"/>
      <c r="S49" s="96"/>
      <c r="T49" s="96"/>
      <c r="U49" s="96"/>
      <c r="V49" s="96"/>
      <c r="W49" s="96"/>
      <c r="X49" s="95"/>
      <c r="Y49" s="95"/>
      <c r="Z49" s="95"/>
      <c r="AA49" s="95"/>
      <c r="AB49" s="95"/>
      <c r="AC49" s="97"/>
      <c r="AD49" s="98"/>
      <c r="AE49" s="98"/>
      <c r="AF49" s="98"/>
      <c r="AG49" s="99"/>
      <c r="AH49" s="178">
        <f t="shared" ref="AH49:BH49" si="30">AH51</f>
        <v>378.35</v>
      </c>
      <c r="AI49" s="177">
        <f t="shared" si="30"/>
        <v>378.35</v>
      </c>
      <c r="AJ49" s="178">
        <f t="shared" si="30"/>
        <v>388.72000000000008</v>
      </c>
      <c r="AK49" s="178">
        <f t="shared" si="30"/>
        <v>402.5200000000001</v>
      </c>
      <c r="AL49" s="178">
        <f t="shared" si="30"/>
        <v>402.5200000000001</v>
      </c>
      <c r="AM49" s="178">
        <f t="shared" si="30"/>
        <v>402.5200000000001</v>
      </c>
      <c r="AN49" s="179">
        <f t="shared" si="30"/>
        <v>0</v>
      </c>
      <c r="AO49" s="179">
        <f t="shared" si="30"/>
        <v>0</v>
      </c>
      <c r="AP49" s="179">
        <f t="shared" si="30"/>
        <v>0</v>
      </c>
      <c r="AQ49" s="179">
        <f t="shared" si="30"/>
        <v>0</v>
      </c>
      <c r="AR49" s="179">
        <f t="shared" si="30"/>
        <v>0</v>
      </c>
      <c r="AS49" s="179">
        <f t="shared" si="30"/>
        <v>0</v>
      </c>
      <c r="AT49" s="178">
        <f t="shared" si="30"/>
        <v>378.35</v>
      </c>
      <c r="AU49" s="178">
        <f t="shared" si="30"/>
        <v>378.35</v>
      </c>
      <c r="AV49" s="178">
        <f t="shared" si="30"/>
        <v>388.72000000000008</v>
      </c>
      <c r="AW49" s="178">
        <f t="shared" si="30"/>
        <v>402.5200000000001</v>
      </c>
      <c r="AX49" s="178">
        <f t="shared" si="30"/>
        <v>402.5200000000001</v>
      </c>
      <c r="AY49" s="178">
        <f t="shared" si="30"/>
        <v>402.5200000000001</v>
      </c>
      <c r="AZ49" s="178">
        <f t="shared" si="30"/>
        <v>378.35</v>
      </c>
      <c r="BA49" s="178">
        <f t="shared" si="30"/>
        <v>388.72000000000008</v>
      </c>
      <c r="BB49" s="178">
        <f t="shared" si="30"/>
        <v>402.5200000000001</v>
      </c>
      <c r="BC49" s="178">
        <f t="shared" si="30"/>
        <v>0</v>
      </c>
      <c r="BD49" s="178">
        <f t="shared" si="30"/>
        <v>0</v>
      </c>
      <c r="BE49" s="178">
        <f t="shared" si="30"/>
        <v>0</v>
      </c>
      <c r="BF49" s="178">
        <f t="shared" si="30"/>
        <v>378.35</v>
      </c>
      <c r="BG49" s="178">
        <f t="shared" si="30"/>
        <v>388.72000000000008</v>
      </c>
      <c r="BH49" s="178">
        <f t="shared" si="30"/>
        <v>402.5200000000001</v>
      </c>
      <c r="BI49" s="125"/>
    </row>
    <row r="50" spans="1:61" s="100" customFormat="1">
      <c r="A50" s="92" t="s">
        <v>1</v>
      </c>
      <c r="B50" s="93"/>
      <c r="C50" s="94"/>
      <c r="D50" s="95"/>
      <c r="E50" s="95"/>
      <c r="F50" s="95"/>
      <c r="G50" s="95"/>
      <c r="H50" s="95"/>
      <c r="I50" s="95"/>
      <c r="J50" s="95"/>
      <c r="K50" s="95"/>
      <c r="L50" s="95"/>
      <c r="M50" s="95"/>
      <c r="N50" s="95"/>
      <c r="O50" s="95"/>
      <c r="P50" s="95"/>
      <c r="Q50" s="96"/>
      <c r="R50" s="96"/>
      <c r="S50" s="96"/>
      <c r="T50" s="96"/>
      <c r="U50" s="96"/>
      <c r="V50" s="96"/>
      <c r="W50" s="96"/>
      <c r="X50" s="95"/>
      <c r="Y50" s="95"/>
      <c r="Z50" s="95"/>
      <c r="AA50" s="95"/>
      <c r="AB50" s="95"/>
      <c r="AC50" s="97"/>
      <c r="AD50" s="98"/>
      <c r="AE50" s="98"/>
      <c r="AF50" s="98"/>
      <c r="AG50" s="99"/>
      <c r="AH50" s="178"/>
      <c r="AI50" s="177"/>
      <c r="AJ50" s="178"/>
      <c r="AK50" s="178"/>
      <c r="AL50" s="178"/>
      <c r="AM50" s="178"/>
      <c r="AN50" s="179"/>
      <c r="AO50" s="179"/>
      <c r="AP50" s="179"/>
      <c r="AQ50" s="179"/>
      <c r="AR50" s="179"/>
      <c r="AS50" s="179"/>
      <c r="AT50" s="144"/>
      <c r="AU50" s="144"/>
      <c r="AV50" s="144"/>
      <c r="AW50" s="144"/>
      <c r="AX50" s="144"/>
      <c r="AY50" s="144"/>
      <c r="AZ50" s="184"/>
      <c r="BA50" s="184"/>
      <c r="BB50" s="184"/>
      <c r="BC50" s="144">
        <f t="shared" si="18"/>
        <v>0</v>
      </c>
      <c r="BD50" s="144">
        <f t="shared" si="19"/>
        <v>0</v>
      </c>
      <c r="BE50" s="144">
        <f t="shared" si="20"/>
        <v>0</v>
      </c>
      <c r="BF50" s="144"/>
      <c r="BG50" s="144"/>
      <c r="BH50" s="144"/>
      <c r="BI50" s="125"/>
    </row>
    <row r="51" spans="1:61" ht="135">
      <c r="A51" s="3" t="s">
        <v>157</v>
      </c>
      <c r="B51" s="4">
        <v>4701</v>
      </c>
      <c r="C51" s="28"/>
      <c r="D51" s="26"/>
      <c r="E51" s="26"/>
      <c r="F51" s="26"/>
      <c r="G51" s="26"/>
      <c r="H51" s="26"/>
      <c r="I51" s="26"/>
      <c r="J51" s="26"/>
      <c r="K51" s="26"/>
      <c r="L51" s="26"/>
      <c r="M51" s="26"/>
      <c r="N51" s="26"/>
      <c r="O51" s="26"/>
      <c r="P51" s="26"/>
      <c r="Q51" s="31"/>
      <c r="R51" s="31"/>
      <c r="S51" s="31"/>
      <c r="T51" s="31"/>
      <c r="U51" s="31"/>
      <c r="V51" s="31"/>
      <c r="W51" s="31"/>
      <c r="X51" s="26"/>
      <c r="Y51" s="26"/>
      <c r="Z51" s="26"/>
      <c r="AA51" s="26"/>
      <c r="AB51" s="26"/>
      <c r="AC51" s="73"/>
      <c r="AD51" s="76"/>
      <c r="AE51" s="107"/>
      <c r="AF51" s="76"/>
      <c r="AG51" s="77"/>
      <c r="AH51" s="144">
        <f t="shared" ref="AH51:BH51" si="31">AH52+AH53+AH54+AH55+AH56+AH57+AH58</f>
        <v>378.35</v>
      </c>
      <c r="AI51" s="145">
        <f t="shared" si="31"/>
        <v>378.35</v>
      </c>
      <c r="AJ51" s="144">
        <f t="shared" si="31"/>
        <v>388.72000000000008</v>
      </c>
      <c r="AK51" s="144">
        <f t="shared" si="31"/>
        <v>402.5200000000001</v>
      </c>
      <c r="AL51" s="144">
        <f t="shared" si="31"/>
        <v>402.5200000000001</v>
      </c>
      <c r="AM51" s="144">
        <f t="shared" si="31"/>
        <v>402.5200000000001</v>
      </c>
      <c r="AN51" s="146">
        <f t="shared" si="31"/>
        <v>0</v>
      </c>
      <c r="AO51" s="146">
        <f t="shared" si="31"/>
        <v>0</v>
      </c>
      <c r="AP51" s="146">
        <f t="shared" si="31"/>
        <v>0</v>
      </c>
      <c r="AQ51" s="146">
        <f t="shared" si="31"/>
        <v>0</v>
      </c>
      <c r="AR51" s="146">
        <f t="shared" si="31"/>
        <v>0</v>
      </c>
      <c r="AS51" s="146">
        <f t="shared" si="31"/>
        <v>0</v>
      </c>
      <c r="AT51" s="144">
        <f t="shared" si="31"/>
        <v>378.35</v>
      </c>
      <c r="AU51" s="144">
        <f t="shared" si="31"/>
        <v>378.35</v>
      </c>
      <c r="AV51" s="144">
        <f t="shared" si="31"/>
        <v>388.72000000000008</v>
      </c>
      <c r="AW51" s="144">
        <f t="shared" si="31"/>
        <v>402.5200000000001</v>
      </c>
      <c r="AX51" s="144">
        <f t="shared" si="31"/>
        <v>402.5200000000001</v>
      </c>
      <c r="AY51" s="144">
        <f t="shared" si="31"/>
        <v>402.5200000000001</v>
      </c>
      <c r="AZ51" s="144">
        <f t="shared" si="31"/>
        <v>378.35</v>
      </c>
      <c r="BA51" s="144">
        <f t="shared" si="31"/>
        <v>388.72000000000008</v>
      </c>
      <c r="BB51" s="144">
        <f t="shared" si="31"/>
        <v>402.5200000000001</v>
      </c>
      <c r="BC51" s="144">
        <f t="shared" si="31"/>
        <v>0</v>
      </c>
      <c r="BD51" s="144">
        <f t="shared" si="31"/>
        <v>0</v>
      </c>
      <c r="BE51" s="144">
        <f t="shared" si="31"/>
        <v>0</v>
      </c>
      <c r="BF51" s="144">
        <f t="shared" si="31"/>
        <v>378.35</v>
      </c>
      <c r="BG51" s="144">
        <f t="shared" si="31"/>
        <v>388.72000000000008</v>
      </c>
      <c r="BH51" s="144">
        <f t="shared" si="31"/>
        <v>402.5200000000001</v>
      </c>
      <c r="BI51" s="116"/>
    </row>
    <row r="52" spans="1:61" ht="138.75" customHeight="1">
      <c r="A52" s="3" t="s">
        <v>158</v>
      </c>
      <c r="B52" s="4">
        <v>4702</v>
      </c>
      <c r="C52" s="28"/>
      <c r="D52" s="26"/>
      <c r="E52" s="26"/>
      <c r="F52" s="26"/>
      <c r="G52" s="26"/>
      <c r="H52" s="26"/>
      <c r="I52" s="26"/>
      <c r="J52" s="26"/>
      <c r="K52" s="26"/>
      <c r="L52" s="26"/>
      <c r="M52" s="26"/>
      <c r="N52" s="26"/>
      <c r="O52" s="26"/>
      <c r="P52" s="26"/>
      <c r="Q52" s="31"/>
      <c r="R52" s="31"/>
      <c r="S52" s="31"/>
      <c r="T52" s="31"/>
      <c r="U52" s="31"/>
      <c r="V52" s="31"/>
      <c r="W52" s="31"/>
      <c r="X52" s="26"/>
      <c r="Y52" s="26"/>
      <c r="Z52" s="26"/>
      <c r="AA52" s="26"/>
      <c r="AB52" s="26"/>
      <c r="AC52" s="73" t="s">
        <v>153</v>
      </c>
      <c r="AD52" s="76"/>
      <c r="AE52" s="107" t="s">
        <v>147</v>
      </c>
      <c r="AF52" s="76"/>
      <c r="AG52" s="77"/>
      <c r="AH52" s="185">
        <v>107.7</v>
      </c>
      <c r="AI52" s="186">
        <v>107.7</v>
      </c>
      <c r="AJ52" s="187">
        <v>78.78</v>
      </c>
      <c r="AK52" s="187">
        <v>78.78</v>
      </c>
      <c r="AL52" s="144">
        <f>AK52</f>
        <v>78.78</v>
      </c>
      <c r="AM52" s="144">
        <f>AL52</f>
        <v>78.78</v>
      </c>
      <c r="AN52" s="146"/>
      <c r="AO52" s="146"/>
      <c r="AP52" s="146"/>
      <c r="AQ52" s="146"/>
      <c r="AR52" s="146"/>
      <c r="AS52" s="146"/>
      <c r="AT52" s="144">
        <f t="shared" si="6"/>
        <v>107.7</v>
      </c>
      <c r="AU52" s="144">
        <f t="shared" si="7"/>
        <v>107.7</v>
      </c>
      <c r="AV52" s="144">
        <f t="shared" si="8"/>
        <v>78.78</v>
      </c>
      <c r="AW52" s="144">
        <f t="shared" si="9"/>
        <v>78.78</v>
      </c>
      <c r="AX52" s="144">
        <f t="shared" si="10"/>
        <v>78.78</v>
      </c>
      <c r="AY52" s="144">
        <f t="shared" si="11"/>
        <v>78.78</v>
      </c>
      <c r="AZ52" s="169">
        <f t="shared" ref="AZ52:AZ56" si="32">AI52</f>
        <v>107.7</v>
      </c>
      <c r="BA52" s="169">
        <f t="shared" ref="BA52:BA56" si="33">AJ52</f>
        <v>78.78</v>
      </c>
      <c r="BB52" s="169">
        <f t="shared" ref="BB52:BB56" si="34">BA52</f>
        <v>78.78</v>
      </c>
      <c r="BC52" s="144">
        <f t="shared" si="18"/>
        <v>0</v>
      </c>
      <c r="BD52" s="144">
        <f t="shared" si="19"/>
        <v>0</v>
      </c>
      <c r="BE52" s="144">
        <f t="shared" si="20"/>
        <v>0</v>
      </c>
      <c r="BF52" s="144">
        <f t="shared" si="15"/>
        <v>107.7</v>
      </c>
      <c r="BG52" s="144">
        <f t="shared" si="16"/>
        <v>78.78</v>
      </c>
      <c r="BH52" s="144">
        <f t="shared" si="17"/>
        <v>78.78</v>
      </c>
      <c r="BI52" s="122" t="s">
        <v>172</v>
      </c>
    </row>
    <row r="53" spans="1:61" ht="45">
      <c r="A53" s="3" t="s">
        <v>164</v>
      </c>
      <c r="B53" s="4">
        <v>4703</v>
      </c>
      <c r="C53" s="28"/>
      <c r="D53" s="26"/>
      <c r="E53" s="26"/>
      <c r="F53" s="26"/>
      <c r="G53" s="26"/>
      <c r="H53" s="26"/>
      <c r="I53" s="26"/>
      <c r="J53" s="26"/>
      <c r="K53" s="26"/>
      <c r="L53" s="26"/>
      <c r="M53" s="26"/>
      <c r="N53" s="26"/>
      <c r="O53" s="26"/>
      <c r="P53" s="26"/>
      <c r="Q53" s="31"/>
      <c r="R53" s="31"/>
      <c r="S53" s="31"/>
      <c r="T53" s="31"/>
      <c r="U53" s="31"/>
      <c r="V53" s="31"/>
      <c r="W53" s="31"/>
      <c r="X53" s="26"/>
      <c r="Y53" s="26"/>
      <c r="Z53" s="26"/>
      <c r="AA53" s="26"/>
      <c r="AB53" s="26"/>
      <c r="AC53" s="73"/>
      <c r="AD53" s="76"/>
      <c r="AE53" s="107" t="s">
        <v>147</v>
      </c>
      <c r="AF53" s="76"/>
      <c r="AG53" s="77"/>
      <c r="AH53" s="185">
        <v>56.73</v>
      </c>
      <c r="AI53" s="186">
        <v>56.73</v>
      </c>
      <c r="AJ53" s="187">
        <v>69.5</v>
      </c>
      <c r="AK53" s="187">
        <v>69.5</v>
      </c>
      <c r="AL53" s="144">
        <f t="shared" ref="AL53:AM53" si="35">AK53</f>
        <v>69.5</v>
      </c>
      <c r="AM53" s="144">
        <f t="shared" si="35"/>
        <v>69.5</v>
      </c>
      <c r="AN53" s="146"/>
      <c r="AO53" s="146"/>
      <c r="AP53" s="146"/>
      <c r="AQ53" s="146"/>
      <c r="AR53" s="146"/>
      <c r="AS53" s="146"/>
      <c r="AT53" s="144">
        <f t="shared" si="6"/>
        <v>56.73</v>
      </c>
      <c r="AU53" s="144">
        <f t="shared" si="7"/>
        <v>56.73</v>
      </c>
      <c r="AV53" s="144">
        <f t="shared" si="8"/>
        <v>69.5</v>
      </c>
      <c r="AW53" s="144">
        <f t="shared" si="9"/>
        <v>69.5</v>
      </c>
      <c r="AX53" s="144">
        <f t="shared" si="10"/>
        <v>69.5</v>
      </c>
      <c r="AY53" s="144">
        <f t="shared" si="11"/>
        <v>69.5</v>
      </c>
      <c r="AZ53" s="169">
        <f t="shared" si="32"/>
        <v>56.73</v>
      </c>
      <c r="BA53" s="169">
        <f t="shared" si="33"/>
        <v>69.5</v>
      </c>
      <c r="BB53" s="169">
        <f t="shared" si="34"/>
        <v>69.5</v>
      </c>
      <c r="BC53" s="144">
        <f t="shared" si="18"/>
        <v>0</v>
      </c>
      <c r="BD53" s="144">
        <f t="shared" si="19"/>
        <v>0</v>
      </c>
      <c r="BE53" s="144">
        <f t="shared" si="20"/>
        <v>0</v>
      </c>
      <c r="BF53" s="144">
        <f t="shared" si="15"/>
        <v>56.73</v>
      </c>
      <c r="BG53" s="144">
        <f t="shared" si="16"/>
        <v>69.5</v>
      </c>
      <c r="BH53" s="144">
        <f t="shared" si="17"/>
        <v>69.5</v>
      </c>
      <c r="BI53" s="122" t="s">
        <v>172</v>
      </c>
    </row>
    <row r="54" spans="1:61" ht="183">
      <c r="A54" s="3" t="s">
        <v>159</v>
      </c>
      <c r="B54" s="4">
        <v>4704</v>
      </c>
      <c r="C54" s="28"/>
      <c r="D54" s="26"/>
      <c r="E54" s="26"/>
      <c r="F54" s="26"/>
      <c r="G54" s="26"/>
      <c r="H54" s="26"/>
      <c r="I54" s="26"/>
      <c r="J54" s="26"/>
      <c r="K54" s="26"/>
      <c r="L54" s="26"/>
      <c r="M54" s="26"/>
      <c r="N54" s="26"/>
      <c r="O54" s="26"/>
      <c r="P54" s="26"/>
      <c r="Q54" s="31"/>
      <c r="R54" s="31"/>
      <c r="S54" s="31"/>
      <c r="T54" s="31"/>
      <c r="U54" s="31"/>
      <c r="V54" s="31"/>
      <c r="W54" s="31"/>
      <c r="X54" s="26"/>
      <c r="Y54" s="26"/>
      <c r="Z54" s="26"/>
      <c r="AA54" s="26"/>
      <c r="AB54" s="26"/>
      <c r="AC54" s="73" t="s">
        <v>152</v>
      </c>
      <c r="AD54" s="76"/>
      <c r="AE54" s="107" t="s">
        <v>147</v>
      </c>
      <c r="AF54" s="76"/>
      <c r="AG54" s="77"/>
      <c r="AH54" s="185">
        <v>26.1</v>
      </c>
      <c r="AI54" s="186">
        <v>26.1</v>
      </c>
      <c r="AJ54" s="187">
        <v>27.3</v>
      </c>
      <c r="AK54" s="187">
        <v>27.3</v>
      </c>
      <c r="AL54" s="144">
        <f t="shared" ref="AL54:AM54" si="36">AK54</f>
        <v>27.3</v>
      </c>
      <c r="AM54" s="144">
        <f t="shared" si="36"/>
        <v>27.3</v>
      </c>
      <c r="AN54" s="146"/>
      <c r="AO54" s="146"/>
      <c r="AP54" s="146"/>
      <c r="AQ54" s="146"/>
      <c r="AR54" s="146"/>
      <c r="AS54" s="146"/>
      <c r="AT54" s="144">
        <f t="shared" si="6"/>
        <v>26.1</v>
      </c>
      <c r="AU54" s="144">
        <f t="shared" si="7"/>
        <v>26.1</v>
      </c>
      <c r="AV54" s="144">
        <f t="shared" si="8"/>
        <v>27.3</v>
      </c>
      <c r="AW54" s="144">
        <f t="shared" si="9"/>
        <v>27.3</v>
      </c>
      <c r="AX54" s="144">
        <f t="shared" si="10"/>
        <v>27.3</v>
      </c>
      <c r="AY54" s="144">
        <f t="shared" si="11"/>
        <v>27.3</v>
      </c>
      <c r="AZ54" s="169">
        <f t="shared" si="32"/>
        <v>26.1</v>
      </c>
      <c r="BA54" s="169">
        <f t="shared" si="33"/>
        <v>27.3</v>
      </c>
      <c r="BB54" s="169">
        <f t="shared" si="34"/>
        <v>27.3</v>
      </c>
      <c r="BC54" s="144">
        <f t="shared" si="18"/>
        <v>0</v>
      </c>
      <c r="BD54" s="144">
        <f t="shared" si="19"/>
        <v>0</v>
      </c>
      <c r="BE54" s="144">
        <f t="shared" si="20"/>
        <v>0</v>
      </c>
      <c r="BF54" s="144">
        <f t="shared" si="15"/>
        <v>26.1</v>
      </c>
      <c r="BG54" s="144">
        <f t="shared" si="16"/>
        <v>27.3</v>
      </c>
      <c r="BH54" s="144">
        <f t="shared" si="17"/>
        <v>27.3</v>
      </c>
      <c r="BI54" s="122" t="s">
        <v>172</v>
      </c>
    </row>
    <row r="55" spans="1:61" ht="265.5">
      <c r="A55" s="3" t="s">
        <v>160</v>
      </c>
      <c r="B55" s="4">
        <v>4705</v>
      </c>
      <c r="C55" s="28"/>
      <c r="D55" s="26"/>
      <c r="E55" s="26"/>
      <c r="F55" s="26"/>
      <c r="G55" s="26"/>
      <c r="H55" s="26"/>
      <c r="I55" s="26"/>
      <c r="J55" s="26"/>
      <c r="K55" s="26"/>
      <c r="L55" s="26"/>
      <c r="M55" s="26"/>
      <c r="N55" s="26"/>
      <c r="O55" s="26"/>
      <c r="P55" s="26"/>
      <c r="Q55" s="31"/>
      <c r="R55" s="31"/>
      <c r="S55" s="31"/>
      <c r="T55" s="31"/>
      <c r="U55" s="31"/>
      <c r="V55" s="31"/>
      <c r="W55" s="31"/>
      <c r="X55" s="26"/>
      <c r="Y55" s="26"/>
      <c r="Z55" s="26"/>
      <c r="AA55" s="26"/>
      <c r="AB55" s="26"/>
      <c r="AC55" s="73" t="s">
        <v>155</v>
      </c>
      <c r="AD55" s="76"/>
      <c r="AE55" s="107" t="s">
        <v>147</v>
      </c>
      <c r="AF55" s="76"/>
      <c r="AG55" s="77"/>
      <c r="AH55" s="185">
        <v>36.78</v>
      </c>
      <c r="AI55" s="186">
        <v>36.78</v>
      </c>
      <c r="AJ55" s="187">
        <v>38.99</v>
      </c>
      <c r="AK55" s="187">
        <v>38.99</v>
      </c>
      <c r="AL55" s="144">
        <f t="shared" ref="AL55:AM55" si="37">AK55</f>
        <v>38.99</v>
      </c>
      <c r="AM55" s="144">
        <f t="shared" si="37"/>
        <v>38.99</v>
      </c>
      <c r="AN55" s="146"/>
      <c r="AO55" s="146"/>
      <c r="AP55" s="146"/>
      <c r="AQ55" s="146"/>
      <c r="AR55" s="146"/>
      <c r="AS55" s="146"/>
      <c r="AT55" s="144">
        <f t="shared" si="6"/>
        <v>36.78</v>
      </c>
      <c r="AU55" s="144">
        <f t="shared" si="7"/>
        <v>36.78</v>
      </c>
      <c r="AV55" s="144">
        <f t="shared" si="8"/>
        <v>38.99</v>
      </c>
      <c r="AW55" s="144">
        <f t="shared" si="9"/>
        <v>38.99</v>
      </c>
      <c r="AX55" s="144">
        <f t="shared" si="10"/>
        <v>38.99</v>
      </c>
      <c r="AY55" s="144">
        <f t="shared" si="11"/>
        <v>38.99</v>
      </c>
      <c r="AZ55" s="169">
        <f t="shared" si="32"/>
        <v>36.78</v>
      </c>
      <c r="BA55" s="169">
        <f t="shared" si="33"/>
        <v>38.99</v>
      </c>
      <c r="BB55" s="169">
        <f t="shared" si="34"/>
        <v>38.99</v>
      </c>
      <c r="BC55" s="144">
        <f t="shared" si="18"/>
        <v>0</v>
      </c>
      <c r="BD55" s="144">
        <f t="shared" si="19"/>
        <v>0</v>
      </c>
      <c r="BE55" s="144">
        <f t="shared" si="20"/>
        <v>0</v>
      </c>
      <c r="BF55" s="144">
        <f t="shared" si="15"/>
        <v>36.78</v>
      </c>
      <c r="BG55" s="144">
        <f t="shared" si="16"/>
        <v>38.99</v>
      </c>
      <c r="BH55" s="144">
        <f t="shared" si="17"/>
        <v>38.99</v>
      </c>
      <c r="BI55" s="122" t="s">
        <v>172</v>
      </c>
    </row>
    <row r="56" spans="1:61" ht="45">
      <c r="A56" s="3" t="s">
        <v>161</v>
      </c>
      <c r="B56" s="4">
        <v>4706</v>
      </c>
      <c r="C56" s="28"/>
      <c r="D56" s="26"/>
      <c r="E56" s="26"/>
      <c r="F56" s="26"/>
      <c r="G56" s="26"/>
      <c r="H56" s="26"/>
      <c r="I56" s="26"/>
      <c r="J56" s="26"/>
      <c r="K56" s="26"/>
      <c r="L56" s="26"/>
      <c r="M56" s="26"/>
      <c r="N56" s="26"/>
      <c r="O56" s="26"/>
      <c r="P56" s="26"/>
      <c r="Q56" s="31"/>
      <c r="R56" s="31"/>
      <c r="S56" s="31"/>
      <c r="T56" s="31"/>
      <c r="U56" s="31"/>
      <c r="V56" s="31"/>
      <c r="W56" s="31"/>
      <c r="X56" s="26"/>
      <c r="Y56" s="26"/>
      <c r="Z56" s="26"/>
      <c r="AA56" s="26"/>
      <c r="AB56" s="26"/>
      <c r="AC56" s="73"/>
      <c r="AD56" s="76"/>
      <c r="AE56" s="107" t="s">
        <v>147</v>
      </c>
      <c r="AF56" s="76"/>
      <c r="AG56" s="77"/>
      <c r="AH56" s="185">
        <v>44.1</v>
      </c>
      <c r="AI56" s="186">
        <v>44.1</v>
      </c>
      <c r="AJ56" s="187">
        <v>47</v>
      </c>
      <c r="AK56" s="187">
        <v>47</v>
      </c>
      <c r="AL56" s="144">
        <f t="shared" ref="AL56:AM56" si="38">AK56</f>
        <v>47</v>
      </c>
      <c r="AM56" s="144">
        <f t="shared" si="38"/>
        <v>47</v>
      </c>
      <c r="AN56" s="146"/>
      <c r="AO56" s="146"/>
      <c r="AP56" s="146"/>
      <c r="AQ56" s="146"/>
      <c r="AR56" s="146"/>
      <c r="AS56" s="146"/>
      <c r="AT56" s="144">
        <f t="shared" si="6"/>
        <v>44.1</v>
      </c>
      <c r="AU56" s="144">
        <f t="shared" si="7"/>
        <v>44.1</v>
      </c>
      <c r="AV56" s="144">
        <f t="shared" si="8"/>
        <v>47</v>
      </c>
      <c r="AW56" s="144">
        <f t="shared" si="9"/>
        <v>47</v>
      </c>
      <c r="AX56" s="144">
        <f t="shared" si="10"/>
        <v>47</v>
      </c>
      <c r="AY56" s="144">
        <f t="shared" si="11"/>
        <v>47</v>
      </c>
      <c r="AZ56" s="169">
        <f t="shared" si="32"/>
        <v>44.1</v>
      </c>
      <c r="BA56" s="169">
        <f t="shared" si="33"/>
        <v>47</v>
      </c>
      <c r="BB56" s="169">
        <f t="shared" si="34"/>
        <v>47</v>
      </c>
      <c r="BC56" s="144">
        <f t="shared" si="18"/>
        <v>0</v>
      </c>
      <c r="BD56" s="144">
        <f t="shared" si="19"/>
        <v>0</v>
      </c>
      <c r="BE56" s="144">
        <f t="shared" si="20"/>
        <v>0</v>
      </c>
      <c r="BF56" s="144">
        <f t="shared" si="15"/>
        <v>44.1</v>
      </c>
      <c r="BG56" s="144">
        <f t="shared" si="16"/>
        <v>47</v>
      </c>
      <c r="BH56" s="144">
        <f t="shared" si="17"/>
        <v>47</v>
      </c>
      <c r="BI56" s="122" t="s">
        <v>172</v>
      </c>
    </row>
    <row r="57" spans="1:61" ht="192" customHeight="1">
      <c r="A57" s="3" t="s">
        <v>162</v>
      </c>
      <c r="B57" s="4">
        <v>4707</v>
      </c>
      <c r="C57" s="28"/>
      <c r="D57" s="26"/>
      <c r="E57" s="26"/>
      <c r="F57" s="26"/>
      <c r="G57" s="26"/>
      <c r="H57" s="26"/>
      <c r="I57" s="26"/>
      <c r="J57" s="26"/>
      <c r="K57" s="26"/>
      <c r="L57" s="26"/>
      <c r="M57" s="26"/>
      <c r="N57" s="26"/>
      <c r="O57" s="26"/>
      <c r="P57" s="26"/>
      <c r="Q57" s="31"/>
      <c r="R57" s="31"/>
      <c r="S57" s="31"/>
      <c r="T57" s="31"/>
      <c r="U57" s="31"/>
      <c r="V57" s="31"/>
      <c r="W57" s="31"/>
      <c r="X57" s="26"/>
      <c r="Y57" s="26"/>
      <c r="Z57" s="26"/>
      <c r="AA57" s="26"/>
      <c r="AB57" s="26"/>
      <c r="AC57" s="73" t="s">
        <v>154</v>
      </c>
      <c r="AD57" s="76"/>
      <c r="AE57" s="107" t="s">
        <v>147</v>
      </c>
      <c r="AF57" s="76"/>
      <c r="AG57" s="77"/>
      <c r="AH57" s="185">
        <v>106.94</v>
      </c>
      <c r="AI57" s="186">
        <v>106.94</v>
      </c>
      <c r="AJ57" s="187">
        <v>113.35</v>
      </c>
      <c r="AK57" s="187">
        <v>113.35</v>
      </c>
      <c r="AL57" s="144">
        <f t="shared" ref="AL57:AM57" si="39">AK57</f>
        <v>113.35</v>
      </c>
      <c r="AM57" s="144">
        <f t="shared" si="39"/>
        <v>113.35</v>
      </c>
      <c r="AN57" s="146"/>
      <c r="AO57" s="146"/>
      <c r="AP57" s="146"/>
      <c r="AQ57" s="146"/>
      <c r="AR57" s="146"/>
      <c r="AS57" s="146"/>
      <c r="AT57" s="144">
        <f t="shared" si="6"/>
        <v>106.94</v>
      </c>
      <c r="AU57" s="144">
        <f t="shared" si="7"/>
        <v>106.94</v>
      </c>
      <c r="AV57" s="144">
        <f t="shared" si="8"/>
        <v>113.35</v>
      </c>
      <c r="AW57" s="144">
        <f t="shared" si="9"/>
        <v>113.35</v>
      </c>
      <c r="AX57" s="144">
        <f t="shared" si="10"/>
        <v>113.35</v>
      </c>
      <c r="AY57" s="144">
        <f t="shared" si="11"/>
        <v>113.35</v>
      </c>
      <c r="AZ57" s="169">
        <f>AI57</f>
        <v>106.94</v>
      </c>
      <c r="BA57" s="169">
        <f>AJ57</f>
        <v>113.35</v>
      </c>
      <c r="BB57" s="169">
        <f>BA57</f>
        <v>113.35</v>
      </c>
      <c r="BC57" s="144">
        <f t="shared" si="18"/>
        <v>0</v>
      </c>
      <c r="BD57" s="144">
        <f t="shared" si="19"/>
        <v>0</v>
      </c>
      <c r="BE57" s="144">
        <f t="shared" si="20"/>
        <v>0</v>
      </c>
      <c r="BF57" s="144">
        <f t="shared" si="15"/>
        <v>106.94</v>
      </c>
      <c r="BG57" s="144">
        <f t="shared" si="16"/>
        <v>113.35</v>
      </c>
      <c r="BH57" s="144">
        <f t="shared" si="17"/>
        <v>113.35</v>
      </c>
      <c r="BI57" s="122" t="s">
        <v>172</v>
      </c>
    </row>
    <row r="58" spans="1:61" ht="206.25" customHeight="1">
      <c r="A58" s="3" t="s">
        <v>163</v>
      </c>
      <c r="B58" s="4">
        <v>4708</v>
      </c>
      <c r="C58" s="28"/>
      <c r="D58" s="26"/>
      <c r="E58" s="26"/>
      <c r="F58" s="26"/>
      <c r="G58" s="26"/>
      <c r="H58" s="26"/>
      <c r="I58" s="26"/>
      <c r="J58" s="26"/>
      <c r="K58" s="26"/>
      <c r="L58" s="26"/>
      <c r="M58" s="26"/>
      <c r="N58" s="26"/>
      <c r="O58" s="26"/>
      <c r="P58" s="26"/>
      <c r="Q58" s="31"/>
      <c r="R58" s="31"/>
      <c r="S58" s="31"/>
      <c r="T58" s="31"/>
      <c r="U58" s="31"/>
      <c r="V58" s="31"/>
      <c r="W58" s="31"/>
      <c r="X58" s="26"/>
      <c r="Y58" s="26"/>
      <c r="Z58" s="26"/>
      <c r="AA58" s="26"/>
      <c r="AB58" s="26"/>
      <c r="AC58" s="112" t="s">
        <v>151</v>
      </c>
      <c r="AD58" s="112"/>
      <c r="AE58" s="107" t="s">
        <v>148</v>
      </c>
      <c r="AF58" s="76"/>
      <c r="AG58" s="77"/>
      <c r="AH58" s="144"/>
      <c r="AI58" s="145"/>
      <c r="AJ58" s="187">
        <v>13.8</v>
      </c>
      <c r="AK58" s="187">
        <v>27.6</v>
      </c>
      <c r="AL58" s="144">
        <f t="shared" ref="AL58:AM58" si="40">AK58</f>
        <v>27.6</v>
      </c>
      <c r="AM58" s="144">
        <f t="shared" si="40"/>
        <v>27.6</v>
      </c>
      <c r="AN58" s="146"/>
      <c r="AO58" s="146"/>
      <c r="AP58" s="146"/>
      <c r="AQ58" s="146"/>
      <c r="AR58" s="146"/>
      <c r="AS58" s="146"/>
      <c r="AT58" s="144">
        <f t="shared" si="6"/>
        <v>0</v>
      </c>
      <c r="AU58" s="144">
        <f t="shared" si="7"/>
        <v>0</v>
      </c>
      <c r="AV58" s="144">
        <f>AJ58-AP58</f>
        <v>13.8</v>
      </c>
      <c r="AW58" s="144">
        <f t="shared" si="9"/>
        <v>27.6</v>
      </c>
      <c r="AX58" s="144">
        <f t="shared" si="10"/>
        <v>27.6</v>
      </c>
      <c r="AY58" s="144">
        <f t="shared" si="11"/>
        <v>27.6</v>
      </c>
      <c r="AZ58" s="169"/>
      <c r="BA58" s="169">
        <f>AJ58</f>
        <v>13.8</v>
      </c>
      <c r="BB58" s="169">
        <f>AK58</f>
        <v>27.6</v>
      </c>
      <c r="BC58" s="144">
        <f t="shared" si="18"/>
        <v>0</v>
      </c>
      <c r="BD58" s="144">
        <f t="shared" si="19"/>
        <v>0</v>
      </c>
      <c r="BE58" s="144">
        <f t="shared" si="20"/>
        <v>0</v>
      </c>
      <c r="BF58" s="144">
        <f>AZ58-BC58</f>
        <v>0</v>
      </c>
      <c r="BG58" s="144">
        <f t="shared" si="16"/>
        <v>13.8</v>
      </c>
      <c r="BH58" s="144">
        <f t="shared" si="17"/>
        <v>27.6</v>
      </c>
      <c r="BI58" s="122" t="s">
        <v>172</v>
      </c>
    </row>
    <row r="59" spans="1:61" ht="218.25" customHeight="1">
      <c r="A59" s="3" t="s">
        <v>5</v>
      </c>
      <c r="B59" s="4">
        <v>4400</v>
      </c>
      <c r="C59" s="5" t="s">
        <v>26</v>
      </c>
      <c r="D59" s="5" t="s">
        <v>26</v>
      </c>
      <c r="E59" s="5" t="s">
        <v>26</v>
      </c>
      <c r="F59" s="5" t="s">
        <v>26</v>
      </c>
      <c r="G59" s="5" t="s">
        <v>26</v>
      </c>
      <c r="H59" s="5" t="s">
        <v>26</v>
      </c>
      <c r="I59" s="5" t="s">
        <v>26</v>
      </c>
      <c r="J59" s="5" t="s">
        <v>26</v>
      </c>
      <c r="K59" s="5" t="s">
        <v>26</v>
      </c>
      <c r="L59" s="5" t="s">
        <v>26</v>
      </c>
      <c r="M59" s="5" t="s">
        <v>26</v>
      </c>
      <c r="N59" s="5" t="s">
        <v>26</v>
      </c>
      <c r="O59" s="5" t="s">
        <v>26</v>
      </c>
      <c r="P59" s="5" t="s">
        <v>26</v>
      </c>
      <c r="Q59" s="6" t="s">
        <v>26</v>
      </c>
      <c r="R59" s="6" t="s">
        <v>26</v>
      </c>
      <c r="S59" s="6" t="s">
        <v>26</v>
      </c>
      <c r="T59" s="6" t="s">
        <v>26</v>
      </c>
      <c r="U59" s="6" t="s">
        <v>26</v>
      </c>
      <c r="V59" s="6" t="s">
        <v>26</v>
      </c>
      <c r="W59" s="6" t="s">
        <v>26</v>
      </c>
      <c r="X59" s="5" t="s">
        <v>26</v>
      </c>
      <c r="Y59" s="5" t="s">
        <v>26</v>
      </c>
      <c r="Z59" s="5" t="s">
        <v>26</v>
      </c>
      <c r="AA59" s="5" t="s">
        <v>26</v>
      </c>
      <c r="AB59" s="5" t="s">
        <v>26</v>
      </c>
      <c r="AC59" s="25"/>
      <c r="AD59" s="25"/>
      <c r="AE59" s="25"/>
      <c r="AF59" s="25" t="s">
        <v>26</v>
      </c>
      <c r="AG59" s="68" t="s">
        <v>26</v>
      </c>
      <c r="AH59" s="144">
        <f>AH60</f>
        <v>755.86</v>
      </c>
      <c r="AI59" s="145">
        <f t="shared" ref="AI59:BH59" si="41">AI60</f>
        <v>642.63562000000002</v>
      </c>
      <c r="AJ59" s="144">
        <f t="shared" si="41"/>
        <v>794.48</v>
      </c>
      <c r="AK59" s="144">
        <f t="shared" si="41"/>
        <v>794.5</v>
      </c>
      <c r="AL59" s="144">
        <f>AL60</f>
        <v>794.5</v>
      </c>
      <c r="AM59" s="144">
        <f t="shared" si="41"/>
        <v>794.5</v>
      </c>
      <c r="AN59" s="146">
        <f t="shared" si="41"/>
        <v>0</v>
      </c>
      <c r="AO59" s="146">
        <f t="shared" si="41"/>
        <v>0</v>
      </c>
      <c r="AP59" s="146">
        <f t="shared" si="41"/>
        <v>0</v>
      </c>
      <c r="AQ59" s="146">
        <f t="shared" si="41"/>
        <v>0</v>
      </c>
      <c r="AR59" s="146">
        <f t="shared" si="41"/>
        <v>0</v>
      </c>
      <c r="AS59" s="146">
        <f t="shared" si="41"/>
        <v>0</v>
      </c>
      <c r="AT59" s="144">
        <f t="shared" si="41"/>
        <v>755.86</v>
      </c>
      <c r="AU59" s="144">
        <f t="shared" si="41"/>
        <v>642.63562000000002</v>
      </c>
      <c r="AV59" s="144">
        <f t="shared" si="41"/>
        <v>794.48</v>
      </c>
      <c r="AW59" s="144">
        <f t="shared" si="41"/>
        <v>794.5</v>
      </c>
      <c r="AX59" s="144">
        <f t="shared" si="41"/>
        <v>794.5</v>
      </c>
      <c r="AY59" s="144">
        <f t="shared" si="41"/>
        <v>794.5</v>
      </c>
      <c r="AZ59" s="144">
        <f t="shared" si="41"/>
        <v>642.63562000000002</v>
      </c>
      <c r="BA59" s="144">
        <f t="shared" si="41"/>
        <v>794.48</v>
      </c>
      <c r="BB59" s="144">
        <f t="shared" si="41"/>
        <v>794.5</v>
      </c>
      <c r="BC59" s="144">
        <f t="shared" si="41"/>
        <v>0</v>
      </c>
      <c r="BD59" s="144">
        <f t="shared" si="41"/>
        <v>0</v>
      </c>
      <c r="BE59" s="144">
        <f t="shared" si="41"/>
        <v>0</v>
      </c>
      <c r="BF59" s="144">
        <f t="shared" si="41"/>
        <v>642.63562000000002</v>
      </c>
      <c r="BG59" s="144">
        <f t="shared" si="41"/>
        <v>794.48</v>
      </c>
      <c r="BH59" s="144">
        <f t="shared" si="41"/>
        <v>794.5</v>
      </c>
      <c r="BI59" s="122"/>
    </row>
    <row r="60" spans="1:61" ht="75">
      <c r="A60" s="3" t="s">
        <v>27</v>
      </c>
      <c r="B60" s="4">
        <v>4401</v>
      </c>
      <c r="C60" s="5" t="s">
        <v>26</v>
      </c>
      <c r="D60" s="5" t="s">
        <v>26</v>
      </c>
      <c r="E60" s="5" t="s">
        <v>26</v>
      </c>
      <c r="F60" s="5" t="s">
        <v>26</v>
      </c>
      <c r="G60" s="5" t="s">
        <v>26</v>
      </c>
      <c r="H60" s="5" t="s">
        <v>26</v>
      </c>
      <c r="I60" s="5" t="s">
        <v>26</v>
      </c>
      <c r="J60" s="5" t="s">
        <v>26</v>
      </c>
      <c r="K60" s="5" t="s">
        <v>26</v>
      </c>
      <c r="L60" s="5" t="s">
        <v>26</v>
      </c>
      <c r="M60" s="5" t="s">
        <v>26</v>
      </c>
      <c r="N60" s="5" t="s">
        <v>26</v>
      </c>
      <c r="O60" s="5" t="s">
        <v>26</v>
      </c>
      <c r="P60" s="5" t="s">
        <v>26</v>
      </c>
      <c r="Q60" s="6" t="s">
        <v>26</v>
      </c>
      <c r="R60" s="6" t="s">
        <v>26</v>
      </c>
      <c r="S60" s="6" t="s">
        <v>26</v>
      </c>
      <c r="T60" s="6" t="s">
        <v>26</v>
      </c>
      <c r="U60" s="6" t="s">
        <v>26</v>
      </c>
      <c r="V60" s="6" t="s">
        <v>26</v>
      </c>
      <c r="W60" s="6" t="s">
        <v>26</v>
      </c>
      <c r="X60" s="5" t="s">
        <v>26</v>
      </c>
      <c r="Y60" s="5" t="s">
        <v>26</v>
      </c>
      <c r="Z60" s="5" t="s">
        <v>26</v>
      </c>
      <c r="AA60" s="5" t="s">
        <v>26</v>
      </c>
      <c r="AB60" s="5" t="s">
        <v>26</v>
      </c>
      <c r="AC60" s="25"/>
      <c r="AD60" s="25"/>
      <c r="AE60" s="25"/>
      <c r="AF60" s="25" t="s">
        <v>26</v>
      </c>
      <c r="AG60" s="68" t="s">
        <v>26</v>
      </c>
      <c r="AH60" s="144">
        <f>AH62+AH63</f>
        <v>755.86</v>
      </c>
      <c r="AI60" s="145">
        <f t="shared" ref="AI60:BH60" si="42">AI62+AI63</f>
        <v>642.63562000000002</v>
      </c>
      <c r="AJ60" s="144">
        <f t="shared" si="42"/>
        <v>794.48</v>
      </c>
      <c r="AK60" s="144">
        <f t="shared" si="42"/>
        <v>794.5</v>
      </c>
      <c r="AL60" s="144">
        <f t="shared" si="42"/>
        <v>794.5</v>
      </c>
      <c r="AM60" s="144">
        <f t="shared" si="42"/>
        <v>794.5</v>
      </c>
      <c r="AN60" s="146">
        <f t="shared" si="42"/>
        <v>0</v>
      </c>
      <c r="AO60" s="146">
        <f t="shared" si="42"/>
        <v>0</v>
      </c>
      <c r="AP60" s="146">
        <f t="shared" si="42"/>
        <v>0</v>
      </c>
      <c r="AQ60" s="146">
        <f t="shared" si="42"/>
        <v>0</v>
      </c>
      <c r="AR60" s="146">
        <f t="shared" si="42"/>
        <v>0</v>
      </c>
      <c r="AS60" s="146">
        <f t="shared" si="42"/>
        <v>0</v>
      </c>
      <c r="AT60" s="144">
        <f t="shared" si="42"/>
        <v>755.86</v>
      </c>
      <c r="AU60" s="144">
        <f t="shared" si="42"/>
        <v>642.63562000000002</v>
      </c>
      <c r="AV60" s="144">
        <f t="shared" si="42"/>
        <v>794.48</v>
      </c>
      <c r="AW60" s="144">
        <f t="shared" si="42"/>
        <v>794.5</v>
      </c>
      <c r="AX60" s="144">
        <f t="shared" si="42"/>
        <v>794.5</v>
      </c>
      <c r="AY60" s="144">
        <f t="shared" si="42"/>
        <v>794.5</v>
      </c>
      <c r="AZ60" s="144">
        <f t="shared" si="42"/>
        <v>642.63562000000002</v>
      </c>
      <c r="BA60" s="144">
        <f t="shared" si="42"/>
        <v>794.48</v>
      </c>
      <c r="BB60" s="144">
        <f t="shared" si="42"/>
        <v>794.5</v>
      </c>
      <c r="BC60" s="144">
        <f t="shared" si="42"/>
        <v>0</v>
      </c>
      <c r="BD60" s="144">
        <f t="shared" si="42"/>
        <v>0</v>
      </c>
      <c r="BE60" s="144">
        <f t="shared" si="42"/>
        <v>0</v>
      </c>
      <c r="BF60" s="144">
        <f t="shared" si="42"/>
        <v>642.63562000000002</v>
      </c>
      <c r="BG60" s="144">
        <f t="shared" si="42"/>
        <v>794.48</v>
      </c>
      <c r="BH60" s="144">
        <f t="shared" si="42"/>
        <v>794.5</v>
      </c>
      <c r="BI60" s="122"/>
    </row>
    <row r="61" spans="1:61">
      <c r="A61" s="8" t="s">
        <v>1</v>
      </c>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78"/>
      <c r="AD61" s="78"/>
      <c r="AE61" s="78"/>
      <c r="AF61" s="78"/>
      <c r="AG61" s="79"/>
      <c r="AH61" s="151"/>
      <c r="AI61" s="152"/>
      <c r="AJ61" s="151"/>
      <c r="AK61" s="151"/>
      <c r="AL61" s="151"/>
      <c r="AM61" s="151"/>
      <c r="AN61" s="153"/>
      <c r="AO61" s="153"/>
      <c r="AP61" s="153"/>
      <c r="AQ61" s="153"/>
      <c r="AR61" s="153"/>
      <c r="AS61" s="154"/>
      <c r="AT61" s="151"/>
      <c r="AU61" s="151"/>
      <c r="AV61" s="158"/>
      <c r="AW61" s="158"/>
      <c r="AX61" s="158"/>
      <c r="AY61" s="158"/>
      <c r="AZ61" s="157"/>
      <c r="BA61" s="157"/>
      <c r="BB61" s="157"/>
      <c r="BC61" s="151">
        <f t="shared" si="18"/>
        <v>0</v>
      </c>
      <c r="BD61" s="159">
        <f t="shared" si="19"/>
        <v>0</v>
      </c>
      <c r="BE61" s="159">
        <f t="shared" si="20"/>
        <v>0</v>
      </c>
      <c r="BF61" s="159"/>
      <c r="BG61" s="159"/>
      <c r="BH61" s="159"/>
      <c r="BI61" s="123"/>
    </row>
    <row r="62" spans="1:61" ht="288" customHeight="1">
      <c r="A62" s="11" t="s">
        <v>56</v>
      </c>
      <c r="B62" s="12">
        <v>4404</v>
      </c>
      <c r="C62" s="27"/>
      <c r="D62" s="27"/>
      <c r="E62" s="27"/>
      <c r="F62" s="27"/>
      <c r="G62" s="27"/>
      <c r="H62" s="27"/>
      <c r="I62" s="27"/>
      <c r="J62" s="30" t="s">
        <v>68</v>
      </c>
      <c r="K62" s="30" t="s">
        <v>69</v>
      </c>
      <c r="L62" s="30" t="s">
        <v>70</v>
      </c>
      <c r="M62" s="30"/>
      <c r="N62" s="30"/>
      <c r="O62" s="30"/>
      <c r="P62" s="30"/>
      <c r="Q62" s="30"/>
      <c r="R62" s="30"/>
      <c r="S62" s="30"/>
      <c r="T62" s="30"/>
      <c r="U62" s="30"/>
      <c r="V62" s="30"/>
      <c r="W62" s="30" t="s">
        <v>72</v>
      </c>
      <c r="X62" s="30" t="s">
        <v>78</v>
      </c>
      <c r="Y62" s="30" t="s">
        <v>71</v>
      </c>
      <c r="Z62" s="30"/>
      <c r="AA62" s="30"/>
      <c r="AB62" s="30"/>
      <c r="AC62" s="88"/>
      <c r="AD62" s="88"/>
      <c r="AE62" s="88"/>
      <c r="AF62" s="88"/>
      <c r="AG62" s="86" t="s">
        <v>142</v>
      </c>
      <c r="AH62" s="188">
        <v>195.08</v>
      </c>
      <c r="AI62" s="189">
        <v>195.08</v>
      </c>
      <c r="AJ62" s="169">
        <v>233.7</v>
      </c>
      <c r="AK62" s="169">
        <v>233.7</v>
      </c>
      <c r="AL62" s="169">
        <v>233.7</v>
      </c>
      <c r="AM62" s="169">
        <v>233.7</v>
      </c>
      <c r="AN62" s="171"/>
      <c r="AO62" s="171"/>
      <c r="AP62" s="171"/>
      <c r="AQ62" s="171"/>
      <c r="AR62" s="171"/>
      <c r="AS62" s="172"/>
      <c r="AT62" s="169">
        <f t="shared" si="6"/>
        <v>195.08</v>
      </c>
      <c r="AU62" s="169">
        <f t="shared" si="7"/>
        <v>195.08</v>
      </c>
      <c r="AV62" s="174">
        <f t="shared" si="8"/>
        <v>233.7</v>
      </c>
      <c r="AW62" s="174">
        <f t="shared" si="9"/>
        <v>233.7</v>
      </c>
      <c r="AX62" s="174">
        <f t="shared" si="10"/>
        <v>233.7</v>
      </c>
      <c r="AY62" s="174">
        <f t="shared" si="11"/>
        <v>233.7</v>
      </c>
      <c r="AZ62" s="174">
        <f t="shared" ref="AZ62:BB63" si="43">AI62</f>
        <v>195.08</v>
      </c>
      <c r="BA62" s="174">
        <f t="shared" si="43"/>
        <v>233.7</v>
      </c>
      <c r="BB62" s="174">
        <f t="shared" si="43"/>
        <v>233.7</v>
      </c>
      <c r="BC62" s="169">
        <f t="shared" si="18"/>
        <v>0</v>
      </c>
      <c r="BD62" s="175">
        <f t="shared" si="19"/>
        <v>0</v>
      </c>
      <c r="BE62" s="175">
        <f t="shared" si="20"/>
        <v>0</v>
      </c>
      <c r="BF62" s="175">
        <f t="shared" si="15"/>
        <v>195.08</v>
      </c>
      <c r="BG62" s="175">
        <f t="shared" si="16"/>
        <v>233.7</v>
      </c>
      <c r="BH62" s="175">
        <f t="shared" si="17"/>
        <v>233.7</v>
      </c>
      <c r="BI62" s="122" t="s">
        <v>172</v>
      </c>
    </row>
    <row r="63" spans="1:61" ht="339">
      <c r="A63" s="3" t="s">
        <v>55</v>
      </c>
      <c r="B63" s="4">
        <v>4441</v>
      </c>
      <c r="C63" s="28" t="s">
        <v>67</v>
      </c>
      <c r="D63" s="28" t="s">
        <v>74</v>
      </c>
      <c r="E63" s="28" t="s">
        <v>75</v>
      </c>
      <c r="F63" s="28"/>
      <c r="G63" s="28"/>
      <c r="H63" s="28"/>
      <c r="I63" s="28"/>
      <c r="J63" s="28"/>
      <c r="K63" s="28"/>
      <c r="L63" s="28"/>
      <c r="M63" s="28"/>
      <c r="N63" s="28"/>
      <c r="O63" s="28"/>
      <c r="P63" s="28"/>
      <c r="Q63" s="28"/>
      <c r="R63" s="28"/>
      <c r="S63" s="28"/>
      <c r="T63" s="28"/>
      <c r="U63" s="28"/>
      <c r="V63" s="28"/>
      <c r="W63" s="28" t="s">
        <v>73</v>
      </c>
      <c r="X63" s="28" t="s">
        <v>78</v>
      </c>
      <c r="Y63" s="28" t="s">
        <v>71</v>
      </c>
      <c r="Z63" s="28"/>
      <c r="AA63" s="28"/>
      <c r="AB63" s="29"/>
      <c r="AC63" s="113" t="s">
        <v>76</v>
      </c>
      <c r="AD63" s="89" t="s">
        <v>77</v>
      </c>
      <c r="AE63" s="89">
        <v>2011.2013999999999</v>
      </c>
      <c r="AF63" s="76"/>
      <c r="AG63" s="77" t="s">
        <v>143</v>
      </c>
      <c r="AH63" s="144">
        <v>560.78</v>
      </c>
      <c r="AI63" s="145">
        <v>447.55561999999998</v>
      </c>
      <c r="AJ63" s="144">
        <v>560.78</v>
      </c>
      <c r="AK63" s="144">
        <v>560.79999999999995</v>
      </c>
      <c r="AL63" s="144">
        <v>560.79999999999995</v>
      </c>
      <c r="AM63" s="144">
        <v>560.79999999999995</v>
      </c>
      <c r="AN63" s="146"/>
      <c r="AO63" s="146"/>
      <c r="AP63" s="146"/>
      <c r="AQ63" s="146"/>
      <c r="AR63" s="146"/>
      <c r="AS63" s="146"/>
      <c r="AT63" s="169">
        <f t="shared" si="6"/>
        <v>560.78</v>
      </c>
      <c r="AU63" s="169">
        <f t="shared" si="7"/>
        <v>447.55561999999998</v>
      </c>
      <c r="AV63" s="169">
        <f t="shared" si="8"/>
        <v>560.78</v>
      </c>
      <c r="AW63" s="169">
        <f t="shared" si="9"/>
        <v>560.79999999999995</v>
      </c>
      <c r="AX63" s="169">
        <f t="shared" si="10"/>
        <v>560.79999999999995</v>
      </c>
      <c r="AY63" s="169">
        <f t="shared" si="11"/>
        <v>560.79999999999995</v>
      </c>
      <c r="AZ63" s="169">
        <f t="shared" si="43"/>
        <v>447.55561999999998</v>
      </c>
      <c r="BA63" s="169">
        <f t="shared" si="43"/>
        <v>560.78</v>
      </c>
      <c r="BB63" s="169">
        <f t="shared" si="43"/>
        <v>560.79999999999995</v>
      </c>
      <c r="BC63" s="169">
        <f t="shared" si="18"/>
        <v>0</v>
      </c>
      <c r="BD63" s="169">
        <f t="shared" si="19"/>
        <v>0</v>
      </c>
      <c r="BE63" s="169">
        <f t="shared" si="20"/>
        <v>0</v>
      </c>
      <c r="BF63" s="169">
        <f>AZ63-BC63</f>
        <v>447.55561999999998</v>
      </c>
      <c r="BG63" s="169">
        <f t="shared" si="16"/>
        <v>560.78</v>
      </c>
      <c r="BH63" s="169">
        <f t="shared" si="17"/>
        <v>560.79999999999995</v>
      </c>
      <c r="BI63" s="122" t="s">
        <v>172</v>
      </c>
    </row>
    <row r="64" spans="1:61" ht="44.25" thickBot="1">
      <c r="A64" s="13" t="s">
        <v>6</v>
      </c>
      <c r="B64" s="14">
        <v>7800</v>
      </c>
      <c r="C64" s="15" t="s">
        <v>26</v>
      </c>
      <c r="D64" s="15" t="s">
        <v>26</v>
      </c>
      <c r="E64" s="15" t="s">
        <v>26</v>
      </c>
      <c r="F64" s="15" t="s">
        <v>26</v>
      </c>
      <c r="G64" s="15" t="s">
        <v>26</v>
      </c>
      <c r="H64" s="15" t="s">
        <v>26</v>
      </c>
      <c r="I64" s="15" t="s">
        <v>26</v>
      </c>
      <c r="J64" s="15" t="s">
        <v>26</v>
      </c>
      <c r="K64" s="15" t="s">
        <v>26</v>
      </c>
      <c r="L64" s="15" t="s">
        <v>26</v>
      </c>
      <c r="M64" s="15" t="s">
        <v>26</v>
      </c>
      <c r="N64" s="15" t="s">
        <v>26</v>
      </c>
      <c r="O64" s="15" t="s">
        <v>26</v>
      </c>
      <c r="P64" s="15" t="s">
        <v>26</v>
      </c>
      <c r="Q64" s="16" t="s">
        <v>26</v>
      </c>
      <c r="R64" s="16" t="s">
        <v>26</v>
      </c>
      <c r="S64" s="16" t="s">
        <v>26</v>
      </c>
      <c r="T64" s="16" t="s">
        <v>26</v>
      </c>
      <c r="U64" s="16" t="s">
        <v>26</v>
      </c>
      <c r="V64" s="16" t="s">
        <v>26</v>
      </c>
      <c r="W64" s="16" t="s">
        <v>26</v>
      </c>
      <c r="X64" s="15" t="s">
        <v>26</v>
      </c>
      <c r="Y64" s="15" t="s">
        <v>26</v>
      </c>
      <c r="Z64" s="15" t="s">
        <v>26</v>
      </c>
      <c r="AA64" s="15" t="s">
        <v>26</v>
      </c>
      <c r="AB64" s="15" t="s">
        <v>26</v>
      </c>
      <c r="AC64" s="90"/>
      <c r="AD64" s="90"/>
      <c r="AE64" s="90"/>
      <c r="AF64" s="90" t="s">
        <v>26</v>
      </c>
      <c r="AG64" s="91" t="s">
        <v>26</v>
      </c>
      <c r="AH64" s="117">
        <f t="shared" ref="AH64:BH64" si="44">AH60+AH38+AH21+AH45+AH49</f>
        <v>51870.271750000007</v>
      </c>
      <c r="AI64" s="130">
        <f t="shared" si="44"/>
        <v>44801.145580000004</v>
      </c>
      <c r="AJ64" s="117">
        <f t="shared" si="44"/>
        <v>47125.760670000003</v>
      </c>
      <c r="AK64" s="117">
        <f t="shared" si="44"/>
        <v>40181.233399999997</v>
      </c>
      <c r="AL64" s="117">
        <f t="shared" si="44"/>
        <v>40361.233399999997</v>
      </c>
      <c r="AM64" s="117">
        <f t="shared" si="44"/>
        <v>40571.233399999997</v>
      </c>
      <c r="AN64" s="57">
        <f t="shared" si="44"/>
        <v>11758.899790000001</v>
      </c>
      <c r="AO64" s="57">
        <f t="shared" si="44"/>
        <v>6185.5230000000001</v>
      </c>
      <c r="AP64" s="57">
        <f t="shared" si="44"/>
        <v>6217.6381999999994</v>
      </c>
      <c r="AQ64" s="57">
        <f t="shared" si="44"/>
        <v>600</v>
      </c>
      <c r="AR64" s="57">
        <f t="shared" si="44"/>
        <v>450</v>
      </c>
      <c r="AS64" s="57">
        <f t="shared" si="44"/>
        <v>450</v>
      </c>
      <c r="AT64" s="117">
        <f t="shared" si="44"/>
        <v>40111.371960000004</v>
      </c>
      <c r="AU64" s="117">
        <f t="shared" si="44"/>
        <v>38615.622580000003</v>
      </c>
      <c r="AV64" s="117">
        <f t="shared" si="44"/>
        <v>40908.122470000009</v>
      </c>
      <c r="AW64" s="117">
        <f t="shared" si="44"/>
        <v>39581.233399999997</v>
      </c>
      <c r="AX64" s="117">
        <f t="shared" si="44"/>
        <v>39911.233399999997</v>
      </c>
      <c r="AY64" s="117">
        <f t="shared" si="44"/>
        <v>40121.233399999997</v>
      </c>
      <c r="AZ64" s="117">
        <f t="shared" si="44"/>
        <v>44801.145580000004</v>
      </c>
      <c r="BA64" s="117">
        <f t="shared" si="44"/>
        <v>47125.760670000003</v>
      </c>
      <c r="BB64" s="117">
        <f t="shared" si="44"/>
        <v>40181.233399999997</v>
      </c>
      <c r="BC64" s="117">
        <f t="shared" si="44"/>
        <v>6185.5230000000001</v>
      </c>
      <c r="BD64" s="117">
        <f t="shared" si="44"/>
        <v>6217.6381999999994</v>
      </c>
      <c r="BE64" s="117">
        <f t="shared" si="44"/>
        <v>600</v>
      </c>
      <c r="BF64" s="117">
        <f t="shared" si="44"/>
        <v>38615.622580000003</v>
      </c>
      <c r="BG64" s="117">
        <f t="shared" si="44"/>
        <v>40908.122470000009</v>
      </c>
      <c r="BH64" s="117">
        <f t="shared" si="44"/>
        <v>39581.233399999997</v>
      </c>
      <c r="BI64" s="127"/>
    </row>
    <row r="65" spans="1:46">
      <c r="A65" s="17"/>
      <c r="B65" s="18"/>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H65" s="118"/>
      <c r="AI65" s="128"/>
      <c r="AJ65" s="118"/>
      <c r="AK65" s="118"/>
      <c r="AL65" s="118"/>
      <c r="AM65" s="118"/>
      <c r="AN65" s="58"/>
      <c r="AO65" s="58"/>
      <c r="AP65" s="58"/>
      <c r="AQ65" s="58"/>
      <c r="AR65" s="58"/>
      <c r="AS65" s="58"/>
      <c r="AT65" s="118"/>
    </row>
    <row r="66" spans="1:46">
      <c r="A66" s="17" t="s">
        <v>18</v>
      </c>
      <c r="B66" s="194" t="s">
        <v>49</v>
      </c>
      <c r="C66" s="195"/>
      <c r="D66" s="195"/>
      <c r="E66" s="195"/>
      <c r="F66" s="20"/>
      <c r="G66" s="20"/>
      <c r="H66" s="19"/>
      <c r="I66" s="19"/>
      <c r="J66" s="19"/>
      <c r="K66" s="20"/>
      <c r="L66" s="20"/>
      <c r="M66" s="196" t="s">
        <v>50</v>
      </c>
      <c r="N66" s="196"/>
      <c r="O66" s="196"/>
      <c r="P66" s="196"/>
      <c r="Q66" s="20"/>
      <c r="R66" s="20"/>
      <c r="S66" s="20"/>
      <c r="T66" s="20"/>
      <c r="U66" s="20"/>
      <c r="V66" s="20"/>
      <c r="W66" s="20"/>
      <c r="X66" s="20"/>
      <c r="Y66" s="20"/>
      <c r="Z66" s="17"/>
      <c r="AA66" s="17"/>
      <c r="AB66" s="17"/>
      <c r="AH66" s="118"/>
      <c r="AI66" s="128"/>
      <c r="AJ66" s="118"/>
      <c r="AK66" s="118"/>
      <c r="AL66" s="118"/>
      <c r="AM66" s="118"/>
      <c r="AN66" s="58"/>
      <c r="AO66" s="58"/>
      <c r="AP66" s="58"/>
      <c r="AQ66" s="58"/>
      <c r="AR66" s="58"/>
      <c r="AS66" s="58"/>
      <c r="AT66" s="118"/>
    </row>
    <row r="67" spans="1:46" ht="15" customHeight="1">
      <c r="A67" s="17"/>
      <c r="B67" s="21"/>
      <c r="C67" s="20"/>
      <c r="D67" s="21" t="s">
        <v>19</v>
      </c>
      <c r="E67" s="20"/>
      <c r="F67" s="20"/>
      <c r="G67" s="20"/>
      <c r="H67" s="20"/>
      <c r="I67" s="20" t="s">
        <v>22</v>
      </c>
      <c r="J67" s="20"/>
      <c r="K67" s="20"/>
      <c r="L67" s="20"/>
      <c r="M67" s="200" t="s">
        <v>23</v>
      </c>
      <c r="N67" s="200"/>
      <c r="O67" s="200"/>
      <c r="P67" s="200"/>
      <c r="Q67" s="20"/>
      <c r="R67" s="20"/>
      <c r="S67" s="20"/>
      <c r="T67" s="20"/>
      <c r="U67" s="20"/>
      <c r="V67" s="20"/>
      <c r="W67" s="20"/>
      <c r="X67" s="20"/>
      <c r="Y67" s="20"/>
      <c r="Z67" s="17"/>
      <c r="AA67" s="17"/>
      <c r="AB67" s="17"/>
      <c r="AH67" s="118"/>
      <c r="AI67" s="128"/>
      <c r="AJ67" s="118"/>
      <c r="AK67" s="118"/>
      <c r="AL67" s="118"/>
      <c r="AM67" s="118"/>
      <c r="AN67" s="58"/>
      <c r="AO67" s="58"/>
      <c r="AP67" s="58"/>
      <c r="AQ67" s="58"/>
      <c r="AR67" s="58"/>
      <c r="AS67" s="58"/>
      <c r="AT67" s="118"/>
    </row>
    <row r="68" spans="1:46">
      <c r="A68" s="17"/>
      <c r="B68" s="21"/>
      <c r="C68" s="20"/>
      <c r="D68" s="21" t="s">
        <v>20</v>
      </c>
      <c r="E68" s="20"/>
      <c r="F68" s="20"/>
      <c r="G68" s="20"/>
      <c r="H68" s="20"/>
      <c r="I68" s="20"/>
      <c r="J68" s="20"/>
      <c r="K68" s="20"/>
      <c r="L68" s="20"/>
      <c r="M68" s="20"/>
      <c r="N68" s="20"/>
      <c r="O68" s="20"/>
      <c r="P68" s="20"/>
      <c r="Q68" s="20"/>
      <c r="R68" s="20"/>
      <c r="S68" s="20"/>
      <c r="T68" s="20"/>
      <c r="U68" s="20"/>
      <c r="V68" s="20"/>
      <c r="W68" s="20"/>
      <c r="X68" s="20"/>
      <c r="Y68" s="20"/>
      <c r="Z68" s="17"/>
      <c r="AA68" s="17"/>
      <c r="AB68" s="17"/>
      <c r="AH68" s="118"/>
      <c r="AI68" s="128"/>
      <c r="AJ68" s="118"/>
      <c r="AK68" s="118"/>
      <c r="AL68" s="118"/>
      <c r="AM68" s="118"/>
      <c r="AN68" s="58"/>
      <c r="AO68" s="58"/>
      <c r="AP68" s="58"/>
      <c r="AQ68" s="58"/>
      <c r="AR68" s="58"/>
      <c r="AS68" s="58"/>
      <c r="AT68" s="118"/>
    </row>
    <row r="69" spans="1:46">
      <c r="A69" s="17"/>
      <c r="B69" s="21"/>
      <c r="C69" s="20"/>
      <c r="D69" s="21" t="s">
        <v>21</v>
      </c>
      <c r="E69" s="20"/>
      <c r="F69" s="20"/>
      <c r="G69" s="20"/>
      <c r="H69" s="20"/>
      <c r="I69" s="20"/>
      <c r="J69" s="20"/>
      <c r="K69" s="20"/>
      <c r="L69" s="20"/>
      <c r="M69" s="20"/>
      <c r="N69" s="20"/>
      <c r="O69" s="20"/>
      <c r="P69" s="20"/>
      <c r="Q69" s="20"/>
      <c r="R69" s="20"/>
      <c r="S69" s="20"/>
      <c r="T69" s="20"/>
      <c r="U69" s="20"/>
      <c r="V69" s="20"/>
      <c r="W69" s="20"/>
      <c r="X69" s="20"/>
      <c r="Y69" s="20"/>
      <c r="Z69" s="17"/>
      <c r="AA69" s="17"/>
      <c r="AB69" s="17"/>
      <c r="AH69" s="118"/>
      <c r="AI69" s="128"/>
      <c r="AJ69" s="118"/>
      <c r="AK69" s="118"/>
      <c r="AL69" s="118"/>
      <c r="AM69" s="118"/>
      <c r="AN69" s="58"/>
      <c r="AO69" s="58"/>
      <c r="AP69" s="58"/>
      <c r="AQ69" s="58"/>
      <c r="AR69" s="58"/>
      <c r="AS69" s="58"/>
      <c r="AT69" s="118"/>
    </row>
    <row r="70" spans="1:46">
      <c r="A70" s="17"/>
      <c r="B70" s="21"/>
      <c r="C70" s="20"/>
      <c r="D70" s="21"/>
      <c r="E70" s="20"/>
      <c r="F70" s="20"/>
      <c r="G70" s="20"/>
      <c r="H70" s="20"/>
      <c r="I70" s="20"/>
      <c r="J70" s="20"/>
      <c r="K70" s="20"/>
      <c r="L70" s="20"/>
      <c r="M70" s="20"/>
      <c r="N70" s="20"/>
      <c r="O70" s="20"/>
      <c r="P70" s="20"/>
      <c r="Q70" s="20"/>
      <c r="R70" s="20"/>
      <c r="S70" s="20"/>
      <c r="T70" s="20"/>
      <c r="U70" s="20"/>
      <c r="V70" s="20"/>
      <c r="W70" s="20"/>
      <c r="X70" s="20"/>
      <c r="Y70" s="20"/>
      <c r="Z70" s="17"/>
      <c r="AA70" s="17"/>
      <c r="AB70" s="17"/>
      <c r="AH70" s="118"/>
      <c r="AI70" s="128"/>
      <c r="AJ70" s="118"/>
      <c r="AK70" s="118"/>
      <c r="AL70" s="118"/>
      <c r="AM70" s="118"/>
      <c r="AN70" s="58"/>
      <c r="AO70" s="58"/>
      <c r="AP70" s="58"/>
      <c r="AQ70" s="58"/>
      <c r="AR70" s="58"/>
      <c r="AS70" s="58"/>
      <c r="AT70" s="118"/>
    </row>
    <row r="71" spans="1:46">
      <c r="A71" s="17" t="s">
        <v>24</v>
      </c>
      <c r="B71" s="197" t="s">
        <v>51</v>
      </c>
      <c r="C71" s="198"/>
      <c r="D71" s="198"/>
      <c r="E71" s="198"/>
      <c r="F71" s="198"/>
      <c r="G71" s="198"/>
      <c r="H71" s="19"/>
      <c r="I71" s="19"/>
      <c r="J71" s="19"/>
      <c r="K71" s="20"/>
      <c r="L71" s="20"/>
      <c r="M71" s="19" t="s">
        <v>52</v>
      </c>
      <c r="N71" s="19"/>
      <c r="O71" s="19"/>
      <c r="P71" s="19"/>
      <c r="Q71" s="20"/>
      <c r="R71" s="20"/>
      <c r="S71" s="20"/>
      <c r="T71" s="20"/>
      <c r="U71" s="20"/>
      <c r="V71" s="19" t="s">
        <v>53</v>
      </c>
      <c r="W71" s="19"/>
      <c r="X71" s="19"/>
      <c r="Y71" s="19"/>
      <c r="Z71" s="17"/>
      <c r="AA71" s="17"/>
      <c r="AB71" s="17"/>
      <c r="AH71" s="118"/>
      <c r="AI71" s="128"/>
      <c r="AJ71" s="118"/>
      <c r="AK71" s="118"/>
      <c r="AL71" s="118"/>
      <c r="AM71" s="118"/>
      <c r="AN71" s="58"/>
      <c r="AO71" s="58"/>
      <c r="AP71" s="58"/>
      <c r="AQ71" s="58"/>
      <c r="AR71" s="58"/>
      <c r="AS71" s="58"/>
      <c r="AT71" s="118"/>
    </row>
    <row r="72" spans="1:46">
      <c r="A72" s="20"/>
      <c r="B72" s="21"/>
      <c r="C72" s="20"/>
      <c r="D72" s="21" t="s">
        <v>25</v>
      </c>
      <c r="E72" s="20"/>
      <c r="F72" s="20"/>
      <c r="G72" s="20"/>
      <c r="H72" s="20"/>
      <c r="I72" s="20" t="s">
        <v>22</v>
      </c>
      <c r="J72" s="20"/>
      <c r="K72" s="20"/>
      <c r="L72" s="20"/>
      <c r="M72" s="200" t="s">
        <v>23</v>
      </c>
      <c r="N72" s="200"/>
      <c r="O72" s="200"/>
      <c r="P72" s="200"/>
      <c r="Q72" s="20"/>
      <c r="R72" s="20"/>
      <c r="S72" s="20"/>
      <c r="T72" s="20"/>
      <c r="U72" s="20"/>
      <c r="V72" s="199" t="s">
        <v>54</v>
      </c>
      <c r="W72" s="198"/>
      <c r="X72" s="198"/>
      <c r="Y72" s="198"/>
      <c r="Z72" s="17"/>
      <c r="AA72" s="17"/>
      <c r="AB72" s="17"/>
      <c r="AH72" s="118"/>
      <c r="AI72" s="128"/>
      <c r="AJ72" s="118"/>
      <c r="AK72" s="118"/>
      <c r="AL72" s="118"/>
      <c r="AM72" s="118"/>
      <c r="AN72" s="58"/>
      <c r="AO72" s="58"/>
      <c r="AP72" s="58"/>
      <c r="AQ72" s="58"/>
      <c r="AR72" s="58"/>
      <c r="AS72" s="58"/>
      <c r="AT72" s="118"/>
    </row>
    <row r="73" spans="1:46">
      <c r="A73" s="20" t="s">
        <v>173</v>
      </c>
      <c r="B73" s="21"/>
      <c r="C73" s="20"/>
      <c r="D73" s="20"/>
      <c r="E73" s="20"/>
      <c r="F73" s="20"/>
      <c r="G73" s="20"/>
      <c r="H73" s="20"/>
      <c r="I73" s="20"/>
      <c r="J73" s="20"/>
      <c r="K73" s="20"/>
      <c r="L73" s="20"/>
      <c r="M73" s="20"/>
      <c r="N73" s="20"/>
      <c r="O73" s="20"/>
      <c r="P73" s="20"/>
      <c r="Q73" s="20"/>
      <c r="R73" s="20"/>
      <c r="S73" s="20"/>
      <c r="T73" s="20"/>
      <c r="U73" s="20"/>
      <c r="V73" s="20"/>
      <c r="W73" s="20"/>
      <c r="X73" s="20"/>
      <c r="Y73" s="20"/>
      <c r="Z73" s="17"/>
      <c r="AA73" s="17"/>
      <c r="AB73" s="17"/>
      <c r="AH73" s="118"/>
      <c r="AI73" s="128"/>
      <c r="AJ73" s="118"/>
      <c r="AK73" s="118"/>
      <c r="AL73" s="118"/>
      <c r="AM73" s="118"/>
      <c r="AN73" s="58"/>
      <c r="AO73" s="58"/>
      <c r="AP73" s="58"/>
      <c r="AQ73" s="58"/>
      <c r="AR73" s="58"/>
      <c r="AS73" s="58"/>
      <c r="AT73" s="118"/>
    </row>
    <row r="74" spans="1:46">
      <c r="AH74" s="119"/>
      <c r="AI74" s="128"/>
      <c r="AJ74" s="118"/>
      <c r="AK74" s="118"/>
      <c r="AL74" s="118"/>
      <c r="AM74" s="118"/>
      <c r="AN74" s="58"/>
      <c r="AO74" s="58"/>
      <c r="AP74" s="58"/>
      <c r="AQ74" s="58"/>
      <c r="AR74" s="58"/>
      <c r="AS74" s="58"/>
      <c r="AT74" s="118"/>
    </row>
    <row r="75" spans="1:46">
      <c r="AH75" s="119"/>
      <c r="AI75" s="128"/>
      <c r="AJ75" s="118"/>
      <c r="AK75" s="118"/>
      <c r="AL75" s="118"/>
      <c r="AM75" s="118"/>
      <c r="AN75" s="58"/>
      <c r="AO75" s="58"/>
      <c r="AP75" s="58"/>
      <c r="AQ75" s="58"/>
      <c r="AR75" s="58"/>
      <c r="AS75" s="58"/>
      <c r="AT75" s="118"/>
    </row>
    <row r="76" spans="1:46" ht="15" customHeight="1">
      <c r="AH76" s="119"/>
      <c r="AI76" s="128"/>
      <c r="AJ76" s="118"/>
      <c r="AK76" s="118"/>
      <c r="AL76" s="118"/>
      <c r="AM76" s="118"/>
      <c r="AN76" s="58"/>
      <c r="AO76" s="58"/>
      <c r="AP76" s="58"/>
      <c r="AQ76" s="58"/>
      <c r="AR76" s="58"/>
      <c r="AS76" s="58"/>
      <c r="AT76" s="118"/>
    </row>
    <row r="77" spans="1:46">
      <c r="AH77" s="119"/>
      <c r="AI77" s="128"/>
      <c r="AJ77" s="118"/>
      <c r="AK77" s="118"/>
      <c r="AL77" s="118"/>
      <c r="AM77" s="118"/>
      <c r="AN77" s="58"/>
      <c r="AO77" s="58"/>
      <c r="AP77" s="58"/>
      <c r="AQ77" s="58"/>
      <c r="AR77" s="58"/>
      <c r="AS77" s="58"/>
      <c r="AT77" s="118"/>
    </row>
    <row r="79" spans="1:46" ht="15" customHeight="1"/>
  </sheetData>
  <mergeCells count="87">
    <mergeCell ref="AC40:AC42"/>
    <mergeCell ref="D13:D18"/>
    <mergeCell ref="E13:E18"/>
    <mergeCell ref="O13:O18"/>
    <mergeCell ref="P13:P18"/>
    <mergeCell ref="N13:N18"/>
    <mergeCell ref="F13:F18"/>
    <mergeCell ref="G13:G18"/>
    <mergeCell ref="H13:H18"/>
    <mergeCell ref="I13:I18"/>
    <mergeCell ref="J13:J18"/>
    <mergeCell ref="Y13:Y18"/>
    <mergeCell ref="V13:V18"/>
    <mergeCell ref="A9:A18"/>
    <mergeCell ref="AH9:AM11"/>
    <mergeCell ref="AT9:AY11"/>
    <mergeCell ref="AH12:AI13"/>
    <mergeCell ref="AL12:AM13"/>
    <mergeCell ref="B9:B18"/>
    <mergeCell ref="AF9:AF18"/>
    <mergeCell ref="AG9:AG12"/>
    <mergeCell ref="K13:K18"/>
    <mergeCell ref="T13:T18"/>
    <mergeCell ref="U13:U18"/>
    <mergeCell ref="L13:L18"/>
    <mergeCell ref="M13:M18"/>
    <mergeCell ref="C13:C18"/>
    <mergeCell ref="Q13:Q18"/>
    <mergeCell ref="R13:R18"/>
    <mergeCell ref="S13:S18"/>
    <mergeCell ref="W13:W18"/>
    <mergeCell ref="X13:X18"/>
    <mergeCell ref="BF9:BH11"/>
    <mergeCell ref="AT12:AU13"/>
    <mergeCell ref="AX12:AY13"/>
    <mergeCell ref="AK12:AK18"/>
    <mergeCell ref="AV12:AV18"/>
    <mergeCell ref="AW12:AW18"/>
    <mergeCell ref="AX14:AX18"/>
    <mergeCell ref="AY14:AY18"/>
    <mergeCell ref="BB12:BB18"/>
    <mergeCell ref="BF12:BF18"/>
    <mergeCell ref="BG12:BG18"/>
    <mergeCell ref="AZ9:BB11"/>
    <mergeCell ref="C11:V11"/>
    <mergeCell ref="W11:AB11"/>
    <mergeCell ref="C12:E12"/>
    <mergeCell ref="F12:I12"/>
    <mergeCell ref="J12:L12"/>
    <mergeCell ref="M12:P12"/>
    <mergeCell ref="Q12:S12"/>
    <mergeCell ref="T12:V12"/>
    <mergeCell ref="W12:Y12"/>
    <mergeCell ref="Z12:AB12"/>
    <mergeCell ref="Z13:Z18"/>
    <mergeCell ref="AJ12:AJ18"/>
    <mergeCell ref="AU14:AU18"/>
    <mergeCell ref="AZ12:AZ18"/>
    <mergeCell ref="BA12:BA18"/>
    <mergeCell ref="AB13:AB18"/>
    <mergeCell ref="AG13:AG18"/>
    <mergeCell ref="AA13:AA18"/>
    <mergeCell ref="A2:AX2"/>
    <mergeCell ref="A4:AX4"/>
    <mergeCell ref="AY1:BI7"/>
    <mergeCell ref="BH12:BH18"/>
    <mergeCell ref="BI9:BI18"/>
    <mergeCell ref="AH14:AH18"/>
    <mergeCell ref="AI14:AI18"/>
    <mergeCell ref="AL14:AL18"/>
    <mergeCell ref="AM14:AM18"/>
    <mergeCell ref="AT14:AT18"/>
    <mergeCell ref="C9:AE10"/>
    <mergeCell ref="AC11:AE11"/>
    <mergeCell ref="AC13:AC18"/>
    <mergeCell ref="AD13:AD18"/>
    <mergeCell ref="AE13:AE18"/>
    <mergeCell ref="AC12:AE12"/>
    <mergeCell ref="A40:A42"/>
    <mergeCell ref="B66:E66"/>
    <mergeCell ref="M66:P66"/>
    <mergeCell ref="B71:G71"/>
    <mergeCell ref="V72:Y72"/>
    <mergeCell ref="M72:P72"/>
    <mergeCell ref="M67:P67"/>
    <mergeCell ref="A47:A48"/>
    <mergeCell ref="B47:B48"/>
  </mergeCells>
  <pageMargins left="0" right="0" top="0" bottom="0" header="0.31496062992125984" footer="0.31496062992125984"/>
  <pageSetup paperSize="8" scale="34" fitToHeight="4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dgp_072</cp:lastModifiedBy>
  <cp:lastPrinted>2017-05-31T12:01:59Z</cp:lastPrinted>
  <dcterms:created xsi:type="dcterms:W3CDTF">2017-02-09T08:40:01Z</dcterms:created>
  <dcterms:modified xsi:type="dcterms:W3CDTF">2018-03-06T15:39:22Z</dcterms:modified>
</cp:coreProperties>
</file>